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20" tabRatio="204"/>
  </bookViews>
  <sheets>
    <sheet name="2022年政府性基金预算收支表" sheetId="1" r:id="rId1"/>
  </sheets>
  <definedNames>
    <definedName name="_xlnm.Print_Titles" localSheetId="0">'2022年政府性基金预算收支表'!$1:3</definedName>
    <definedName name="_xlnm._FilterDatabase" localSheetId="0" hidden="1">'2022年政府性基金预算收支表'!$E$3:$F$77</definedName>
  </definedNames>
  <calcPr calcId="144525" concurrentCalc="0"/>
</workbook>
</file>

<file path=xl/sharedStrings.xml><?xml version="1.0" encoding="utf-8"?>
<sst xmlns="http://schemas.openxmlformats.org/spreadsheetml/2006/main" count="92">
  <si>
    <t>梨树县2023年政府性基金预算收支预算调整表</t>
  </si>
  <si>
    <t>单位：万元</t>
  </si>
  <si>
    <t>项目</t>
  </si>
  <si>
    <t>预算数</t>
  </si>
  <si>
    <t>调整数</t>
  </si>
  <si>
    <t>调整后
预算数</t>
  </si>
  <si>
    <t>一、国有土地收益基金收入</t>
  </si>
  <si>
    <t>一、文化旅游体育与传媒支出</t>
  </si>
  <si>
    <t>二、农业土地开发资金收入</t>
  </si>
  <si>
    <t>　国家电影事业发展专项资金安排的支出</t>
  </si>
  <si>
    <t>三、国有土地使用权出让收入</t>
  </si>
  <si>
    <t>　　资助国产影片放映</t>
  </si>
  <si>
    <t>四、城市基础设施配套费收入</t>
  </si>
  <si>
    <t xml:space="preserve"> 资助影院建设</t>
  </si>
  <si>
    <t>五、污水处理费收入</t>
  </si>
  <si>
    <t>　旅游发展基金支出</t>
  </si>
  <si>
    <t>六、彩票发行机构和彩票销售机构的业务费用</t>
  </si>
  <si>
    <t>　　地方旅游开发项目补助</t>
  </si>
  <si>
    <t>七、其他政府性基金收入</t>
  </si>
  <si>
    <t>二、社会保障和就业支出</t>
  </si>
  <si>
    <t>八、专项债券对应项目专项收入</t>
  </si>
  <si>
    <t>　大中型水库移民后期扶持基金支出</t>
  </si>
  <si>
    <t>　　移民补助</t>
  </si>
  <si>
    <t>　　基础设施建设和经济发展</t>
  </si>
  <si>
    <t>四、城乡社区支出</t>
  </si>
  <si>
    <t>　国有土地使用权出让收入安排的支出</t>
  </si>
  <si>
    <t>　　征地和拆迁补偿支出</t>
  </si>
  <si>
    <t>　　土地开发支出</t>
  </si>
  <si>
    <t>　　农村基础设施建设支出</t>
  </si>
  <si>
    <t>　棚户区改造支出</t>
  </si>
  <si>
    <t>　　土地出让业务支出</t>
  </si>
  <si>
    <t xml:space="preserve"> 农业生产发展支出</t>
  </si>
  <si>
    <t xml:space="preserve"> 农业农村生态环境支出</t>
  </si>
  <si>
    <t>　　其他国有土地使用权出让收入安排的支出</t>
  </si>
  <si>
    <t>　国有土地收益基金安排的支出</t>
  </si>
  <si>
    <t>　农业土地开发资金安排的支出</t>
  </si>
  <si>
    <t>　城市基础设施配套费安排的支出</t>
  </si>
  <si>
    <t>　　其他城市基础设施配套费安排的支出</t>
  </si>
  <si>
    <t>　污水处理费收入安排的支出</t>
  </si>
  <si>
    <t>　　其他污水处理费安排的支出</t>
  </si>
  <si>
    <t>　土地储备专项债券收入安排的支出</t>
  </si>
  <si>
    <t>　　其他土地储备专项债券收入安排的支出</t>
  </si>
  <si>
    <t>　棚户区改造专项债券收入安排的支出</t>
  </si>
  <si>
    <t>　　其他棚户区改造专项债券收入安排的支出</t>
  </si>
  <si>
    <t>五、农林水支出</t>
  </si>
  <si>
    <t>　大中型水库库区基金安排的支出</t>
  </si>
  <si>
    <t>　　其他大中型水库库区基金支出</t>
  </si>
  <si>
    <t>八、其他支出</t>
  </si>
  <si>
    <t>　其他政府性基金及对应专项债务收入安排的支出</t>
  </si>
  <si>
    <t>　　其他地方自行试点项目收益专项债券收入安排的支出</t>
  </si>
  <si>
    <t>　彩票发行销售机构业务费安排的支出</t>
  </si>
  <si>
    <t>　　福利彩票销售机构的业务费支出</t>
  </si>
  <si>
    <t>　　彩票市场调控资金支出</t>
  </si>
  <si>
    <t>　彩票公益金安排的支出</t>
  </si>
  <si>
    <t>　　用于社会福利的彩票公益金支出</t>
  </si>
  <si>
    <t>　　用于体育事业的彩票公益金支出</t>
  </si>
  <si>
    <t>　　用于教育事业的彩票公益金支出</t>
  </si>
  <si>
    <t>　　用于残疾人事业的彩票公益金支出</t>
  </si>
  <si>
    <t>　　用于文化事业的彩票公益金支出</t>
  </si>
  <si>
    <t>　　用于城乡医疗救助的的彩票公益金支出</t>
  </si>
  <si>
    <t>　　用于其他社会公益事业的彩票公益金支出</t>
  </si>
  <si>
    <t>九、债务付息支出</t>
  </si>
  <si>
    <t>地方政府专项债务付息支出</t>
  </si>
  <si>
    <t>　　国有土地使用权出让金债务付息支出</t>
  </si>
  <si>
    <t>　　土地储备专项债券付息支出</t>
  </si>
  <si>
    <t>　　棚户区改造专项债券付息支出</t>
  </si>
  <si>
    <t>　　其他地方自行试点项目收益专项债券付息支出</t>
  </si>
  <si>
    <t>十、债务发行费用支出</t>
  </si>
  <si>
    <t>地方政府专项债务发行费用支出</t>
  </si>
  <si>
    <t xml:space="preserve"> 国有土地使用权出让金债务发行费用支出</t>
  </si>
  <si>
    <t xml:space="preserve"> 土地储备专项债券发行费用支出</t>
  </si>
  <si>
    <t xml:space="preserve"> 棚户区改造专项债券发行费用支出</t>
  </si>
  <si>
    <t>其他地方自行试点项目收益专项债务发行费用支出</t>
  </si>
  <si>
    <t>十一、抗疫特别国债安排的支出</t>
  </si>
  <si>
    <t>抗疫相关支出</t>
  </si>
  <si>
    <t>其他抗疫相关支出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</si>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</sst>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Verdana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14" borderId="14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2" xfId="0" applyNumberFormat="1" applyFont="1" applyBorder="1" applyAlignment="1">
      <alignment horizontal="right" vertical="center"/>
    </xf>
    <xf numFmtId="0" fontId="22" fillId="0" borderId="1" xfId="0" applyNumberFormat="1" applyFont="1" applyBorder="1" applyAlignment="1">
      <alignment horizontal="right" vertical="center"/>
    </xf>
    <xf numFmtId="0" fontId="22" fillId="0" borderId="5" xfId="0" applyNumberFormat="1" applyFont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right" vertical="center"/>
    </xf>
    <xf numFmtId="0" fontId="22" fillId="0" borderId="1" xfId="0" applyNumberFormat="1" applyFont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left" vertical="center" wrapText="1" indent="1"/>
    </xf>
    <xf numFmtId="0" fontId="22" fillId="0" borderId="4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Border="1" applyAlignment="1">
      <alignment horizontal="right" vertical="center"/>
    </xf>
    <xf numFmtId="0" fontId="22" fillId="0" borderId="4" xfId="0" applyNumberFormat="1" applyFont="1" applyBorder="1" applyAlignment="1">
      <alignment horizontal="right" vertical="center"/>
    </xf>
    <xf numFmtId="0" fontId="22" fillId="0" borderId="4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right" vertical="center"/>
    </xf>
    <xf numFmtId="0" fontId="22" fillId="0" borderId="3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2" fillId="0" borderId="1" xfId="0" applyNumberFormat="1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right" vertical="center"/>
    </xf>
    <xf numFmtId="0" fontId="21" fillId="0" borderId="3" xfId="0" applyNumberFormat="1" applyFont="1" applyBorder="1" applyAlignment="1">
      <alignment horizontal="right" vertical="center"/>
    </xf>
    <xf numFmtId="0" fontId="21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22" fillId="0" borderId="7" xfId="0" applyNumberFormat="1" applyFont="1" applyFill="1" applyBorder="1" applyAlignment="1">
      <alignment horizontal="right" vertical="center"/>
    </xf>
    <xf numFmtId="0" fontId="22" fillId="0" borderId="4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vertical="center" wrapText="1"/>
    </xf>
    <xf numFmtId="0" fontId="21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7"/>
  <sheetViews>
    <sheetView showZeros="0" tabSelected="1" workbookViewId="0">
      <pane ySplit="3" topLeftCell="A4" activePane="bottomLeft" state="frozen"/>
      <selection/>
      <selection pane="bottomLeft" activeCell="H8" sqref="H8"/>
    </sheetView>
  </sheetViews>
  <sheetFormatPr defaultColWidth="9" defaultRowHeight="15" outlineLevelCol="7"/>
  <cols>
    <col min="1" max="1" width="24.8" customWidth="1"/>
    <col min="2" max="2" width="5.8" customWidth="1"/>
    <col min="3" max="4" width="6.5" customWidth="1"/>
    <col min="5" max="5" width="33.54" style="1" customWidth="1"/>
    <col min="6" max="6" width="5.6" customWidth="1"/>
    <col min="7" max="7" width="5.9" customWidth="1"/>
    <col min="8" max="8" width="8.4" customWidth="1"/>
    <col min="9" max="1982" width="15" customWidth="1"/>
    <col min="1983" max="1983" width="15"/>
  </cols>
  <sheetData>
    <row r="1" ht="55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spans="5:8">
      <c r="E2" s="4"/>
      <c r="F2" s="5"/>
      <c r="G2" s="5"/>
      <c r="H2" s="5" t="s">
        <v>1</v>
      </c>
    </row>
    <row r="3" ht="28.5" spans="1:8">
      <c r="A3" s="6" t="s">
        <v>2</v>
      </c>
      <c r="B3" s="7" t="s">
        <v>3</v>
      </c>
      <c r="C3" s="8" t="s">
        <v>4</v>
      </c>
      <c r="D3" s="8" t="s">
        <v>5</v>
      </c>
      <c r="E3" s="9" t="s">
        <v>2</v>
      </c>
      <c r="F3" s="10" t="s">
        <v>3</v>
      </c>
      <c r="G3" s="11" t="s">
        <v>4</v>
      </c>
      <c r="H3" s="12" t="s">
        <v>5</v>
      </c>
    </row>
    <row r="4" spans="1:8">
      <c r="A4" s="13" t="s">
        <v>6</v>
      </c>
      <c r="B4" s="14">
        <v>700</v>
      </c>
      <c r="C4" s="15">
        <f t="shared" ref="C4:C11" si="0">D4-B4</f>
        <v>-290</v>
      </c>
      <c r="D4" s="15">
        <v>410</v>
      </c>
      <c r="E4" s="16" t="s">
        <v>7</v>
      </c>
      <c r="F4" s="17">
        <f>F5</f>
        <v>184</v>
      </c>
      <c r="G4" s="17">
        <f>H4-F4</f>
        <v>-151</v>
      </c>
      <c r="H4" s="17">
        <v>33</v>
      </c>
    </row>
    <row r="5" spans="1:8">
      <c r="A5" s="13" t="s">
        <v>8</v>
      </c>
      <c r="B5" s="14">
        <v>400</v>
      </c>
      <c r="C5" s="15">
        <f>D5-B5</f>
        <v>-250</v>
      </c>
      <c r="D5" s="15">
        <v>150</v>
      </c>
      <c r="E5" s="18" t="s">
        <v>9</v>
      </c>
      <c r="F5" s="17">
        <f>F6+F7</f>
        <v>184</v>
      </c>
      <c r="G5" s="17">
        <f t="shared" ref="G5:G36" si="1">H5-F5</f>
        <v>-151</v>
      </c>
      <c r="H5" s="17">
        <v>33</v>
      </c>
    </row>
    <row r="6" spans="1:8">
      <c r="A6" s="13" t="s">
        <v>10</v>
      </c>
      <c r="B6" s="14">
        <v>33228</v>
      </c>
      <c r="C6" s="15">
        <f>D6-B6</f>
        <v>-16140</v>
      </c>
      <c r="D6" s="15">
        <v>17088</v>
      </c>
      <c r="E6" s="18" t="s">
        <v>11</v>
      </c>
      <c r="F6" s="17">
        <v>4</v>
      </c>
      <c r="G6" s="17">
        <f>H6-F6</f>
        <v>-1</v>
      </c>
      <c r="H6" s="17">
        <v>3</v>
      </c>
    </row>
    <row r="7" spans="1:8">
      <c r="A7" s="13" t="s">
        <v>12</v>
      </c>
      <c r="B7" s="14">
        <v>300</v>
      </c>
      <c r="C7" s="15">
        <f>D7-B7</f>
        <v>-50</v>
      </c>
      <c r="D7" s="15">
        <v>250</v>
      </c>
      <c r="E7" s="19" t="s">
        <v>13</v>
      </c>
      <c r="F7" s="17">
        <v>180</v>
      </c>
      <c r="G7" s="17">
        <f>H7-F7</f>
        <v>-150</v>
      </c>
      <c r="H7" s="17">
        <v>30</v>
      </c>
    </row>
    <row r="8" spans="1:8">
      <c r="A8" s="13" t="s">
        <v>14</v>
      </c>
      <c r="B8" s="14">
        <v>600</v>
      </c>
      <c r="C8" s="15">
        <f>D8-B8</f>
        <v>-50</v>
      </c>
      <c r="D8" s="15">
        <v>550</v>
      </c>
      <c r="E8" s="18" t="s">
        <v>15</v>
      </c>
      <c r="F8" s="17">
        <v>0</v>
      </c>
      <c r="G8" s="17">
        <f>H8-F8</f>
        <v>0</v>
      </c>
      <c r="H8" s="17"/>
    </row>
    <row r="9" ht="28.5" spans="1:8">
      <c r="A9" s="20" t="s">
        <v>16</v>
      </c>
      <c r="B9" s="21">
        <v>20</v>
      </c>
      <c r="C9" s="22">
        <f>D9-B9</f>
        <v>-20</v>
      </c>
      <c r="D9" s="22"/>
      <c r="E9" s="23" t="s">
        <v>17</v>
      </c>
      <c r="F9" s="17">
        <v>0</v>
      </c>
      <c r="G9" s="17">
        <f>H9-F9</f>
        <v>0</v>
      </c>
      <c r="H9" s="17"/>
    </row>
    <row r="10" spans="1:8">
      <c r="A10" s="13" t="s">
        <v>18</v>
      </c>
      <c r="B10" s="24"/>
      <c r="C10" s="15">
        <f>D10-B10</f>
        <v>0</v>
      </c>
      <c r="D10" s="24"/>
      <c r="E10" s="18" t="s">
        <v>19</v>
      </c>
      <c r="F10" s="25">
        <f>F11</f>
        <v>1122</v>
      </c>
      <c r="G10" s="17">
        <f>H10-F10</f>
        <v>-832</v>
      </c>
      <c r="H10" s="17">
        <v>290</v>
      </c>
    </row>
    <row r="11" spans="1:8">
      <c r="A11" s="13" t="s">
        <v>20</v>
      </c>
      <c r="B11" s="15">
        <v>3022</v>
      </c>
      <c r="C11" s="15">
        <f>D11-B11</f>
        <v>-670</v>
      </c>
      <c r="D11" s="15">
        <v>2352</v>
      </c>
      <c r="E11" s="18" t="s">
        <v>21</v>
      </c>
      <c r="F11" s="25">
        <f>F12+F13</f>
        <v>1122</v>
      </c>
      <c r="G11" s="17">
        <f>H11-F11</f>
        <v>-832</v>
      </c>
      <c r="H11" s="17">
        <v>290</v>
      </c>
    </row>
    <row r="12" spans="1:8">
      <c r="A12" s="26"/>
      <c r="B12" s="26"/>
      <c r="C12" s="26"/>
      <c r="D12" s="26"/>
      <c r="E12" s="18" t="s">
        <v>22</v>
      </c>
      <c r="F12" s="25">
        <v>975</v>
      </c>
      <c r="G12" s="17">
        <f>H12-F12</f>
        <v>-685</v>
      </c>
      <c r="H12" s="17">
        <v>290</v>
      </c>
    </row>
    <row r="13" spans="1:8">
      <c r="A13" s="26"/>
      <c r="B13" s="26"/>
      <c r="C13" s="26"/>
      <c r="D13" s="26"/>
      <c r="E13" s="18" t="s">
        <v>23</v>
      </c>
      <c r="F13" s="25">
        <v>147</v>
      </c>
      <c r="G13" s="17">
        <f>H13-F13</f>
        <v>-147</v>
      </c>
      <c r="H13" s="17"/>
    </row>
    <row r="14" spans="1:8">
      <c r="A14" s="26"/>
      <c r="B14" s="26"/>
      <c r="C14" s="26"/>
      <c r="D14" s="26"/>
      <c r="E14" s="18" t="s">
        <v>24</v>
      </c>
      <c r="F14" s="25">
        <f>F15+F24+F27+F28+F30+F32+F34</f>
        <v>22974</v>
      </c>
      <c r="G14" s="17">
        <f>H14-F14</f>
        <v>-6974</v>
      </c>
      <c r="H14" s="17">
        <f>H15+H24+H27+H30+H34+H28</f>
        <v>16000</v>
      </c>
    </row>
    <row r="15" spans="1:8">
      <c r="A15" s="26"/>
      <c r="B15" s="26"/>
      <c r="C15" s="26"/>
      <c r="D15" s="26"/>
      <c r="E15" s="18" t="s">
        <v>25</v>
      </c>
      <c r="F15" s="25">
        <f>SUM(F16:F23)</f>
        <v>17553</v>
      </c>
      <c r="G15" s="17">
        <f>H15-F15</f>
        <v>-4893</v>
      </c>
      <c r="H15" s="17">
        <f>SUM(H16:H23)</f>
        <v>12660</v>
      </c>
    </row>
    <row r="16" spans="1:8">
      <c r="A16" s="26"/>
      <c r="B16" s="26"/>
      <c r="C16" s="26"/>
      <c r="D16" s="26"/>
      <c r="E16" s="18" t="s">
        <v>26</v>
      </c>
      <c r="F16" s="25">
        <v>0</v>
      </c>
      <c r="G16" s="17">
        <f>H16-F16</f>
        <v>4580</v>
      </c>
      <c r="H16" s="17">
        <v>4580</v>
      </c>
    </row>
    <row r="17" spans="1:8">
      <c r="A17" s="26"/>
      <c r="B17" s="26"/>
      <c r="C17" s="26"/>
      <c r="D17" s="26"/>
      <c r="E17" s="18" t="s">
        <v>27</v>
      </c>
      <c r="F17" s="25">
        <v>0</v>
      </c>
      <c r="G17" s="17">
        <f>H17-F17</f>
        <v>5250</v>
      </c>
      <c r="H17" s="17">
        <v>5250</v>
      </c>
    </row>
    <row r="18" spans="1:8">
      <c r="A18" s="26"/>
      <c r="B18" s="26"/>
      <c r="C18" s="26"/>
      <c r="D18" s="26"/>
      <c r="E18" s="18" t="s">
        <v>28</v>
      </c>
      <c r="F18" s="25">
        <v>6200</v>
      </c>
      <c r="G18" s="17">
        <f>H18-F18</f>
        <v>-5310</v>
      </c>
      <c r="H18" s="17">
        <v>890</v>
      </c>
    </row>
    <row r="19" spans="1:8">
      <c r="A19" s="26"/>
      <c r="B19" s="26"/>
      <c r="C19" s="26"/>
      <c r="D19" s="26"/>
      <c r="E19" s="27" t="s">
        <v>29</v>
      </c>
      <c r="F19" s="25"/>
      <c r="G19" s="17">
        <f>H19-F19</f>
        <v>500</v>
      </c>
      <c r="H19" s="17">
        <v>500</v>
      </c>
    </row>
    <row r="20" spans="1:8">
      <c r="A20" s="26"/>
      <c r="B20" s="26"/>
      <c r="C20" s="26"/>
      <c r="D20" s="26"/>
      <c r="E20" s="18" t="s">
        <v>30</v>
      </c>
      <c r="F20" s="25">
        <v>0</v>
      </c>
      <c r="G20" s="17">
        <f>H20-F20</f>
        <v>0</v>
      </c>
      <c r="H20" s="17"/>
    </row>
    <row r="21" spans="1:8">
      <c r="A21" s="26"/>
      <c r="B21" s="26"/>
      <c r="C21" s="26"/>
      <c r="D21" s="26"/>
      <c r="E21" s="27" t="s">
        <v>31</v>
      </c>
      <c r="F21" s="25">
        <v>838</v>
      </c>
      <c r="G21" s="17">
        <f>H21-F21</f>
        <v>-838</v>
      </c>
      <c r="H21" s="17"/>
    </row>
    <row r="22" spans="1:8">
      <c r="A22" s="26"/>
      <c r="B22" s="26"/>
      <c r="C22" s="26"/>
      <c r="D22" s="26"/>
      <c r="E22" s="27" t="s">
        <v>32</v>
      </c>
      <c r="F22" s="25">
        <v>174</v>
      </c>
      <c r="G22" s="17">
        <f>H22-F22</f>
        <v>53</v>
      </c>
      <c r="H22" s="17">
        <v>227</v>
      </c>
    </row>
    <row r="23" spans="1:8">
      <c r="A23" s="26"/>
      <c r="B23" s="26"/>
      <c r="C23" s="26"/>
      <c r="D23" s="26"/>
      <c r="E23" s="18" t="s">
        <v>33</v>
      </c>
      <c r="F23" s="25">
        <f>11585+2076-3320</f>
        <v>10341</v>
      </c>
      <c r="G23" s="17">
        <f>H23-F23</f>
        <v>-9128</v>
      </c>
      <c r="H23" s="17">
        <v>1213</v>
      </c>
    </row>
    <row r="24" spans="1:8">
      <c r="A24" s="26"/>
      <c r="B24" s="26"/>
      <c r="C24" s="26"/>
      <c r="D24" s="26"/>
      <c r="E24" s="18" t="s">
        <v>34</v>
      </c>
      <c r="F24" s="25">
        <f>F26</f>
        <v>737</v>
      </c>
      <c r="G24" s="17">
        <f>H24-F24</f>
        <v>-317</v>
      </c>
      <c r="H24" s="17">
        <v>420</v>
      </c>
    </row>
    <row r="25" spans="1:8">
      <c r="A25" s="26"/>
      <c r="B25" s="26"/>
      <c r="C25" s="26"/>
      <c r="D25" s="26"/>
      <c r="E25" s="18" t="s">
        <v>26</v>
      </c>
      <c r="F25" s="25"/>
      <c r="G25" s="17">
        <f>H25-F25</f>
        <v>420</v>
      </c>
      <c r="H25" s="17">
        <v>420</v>
      </c>
    </row>
    <row r="26" spans="1:8">
      <c r="A26" s="26"/>
      <c r="B26" s="26"/>
      <c r="C26" s="26"/>
      <c r="D26" s="26"/>
      <c r="E26" s="18" t="s">
        <v>27</v>
      </c>
      <c r="F26" s="25">
        <v>737</v>
      </c>
      <c r="G26" s="17">
        <f>H26-F26</f>
        <v>-737</v>
      </c>
      <c r="H26" s="17"/>
    </row>
    <row r="27" spans="1:8">
      <c r="A27" s="26"/>
      <c r="B27" s="26"/>
      <c r="C27" s="26"/>
      <c r="D27" s="26"/>
      <c r="E27" s="18" t="s">
        <v>35</v>
      </c>
      <c r="F27" s="25">
        <v>429</v>
      </c>
      <c r="G27" s="17">
        <f>H27-F27</f>
        <v>-269</v>
      </c>
      <c r="H27" s="17">
        <v>160</v>
      </c>
    </row>
    <row r="28" spans="1:8">
      <c r="A28" s="26"/>
      <c r="B28" s="26"/>
      <c r="C28" s="26"/>
      <c r="D28" s="26"/>
      <c r="E28" s="18" t="s">
        <v>36</v>
      </c>
      <c r="F28" s="25">
        <f>F29</f>
        <v>349</v>
      </c>
      <c r="G28" s="17">
        <f>H28-F28</f>
        <v>-89</v>
      </c>
      <c r="H28" s="17">
        <v>260</v>
      </c>
    </row>
    <row r="29" spans="1:8">
      <c r="A29" s="26"/>
      <c r="B29" s="26"/>
      <c r="C29" s="26"/>
      <c r="D29" s="26"/>
      <c r="E29" s="18" t="s">
        <v>37</v>
      </c>
      <c r="F29" s="25">
        <v>349</v>
      </c>
      <c r="G29" s="17">
        <f>H29-F29</f>
        <v>-89</v>
      </c>
      <c r="H29" s="17">
        <v>260</v>
      </c>
    </row>
    <row r="30" spans="1:8">
      <c r="A30" s="26"/>
      <c r="B30" s="26"/>
      <c r="C30" s="26"/>
      <c r="D30" s="26"/>
      <c r="E30" s="18" t="s">
        <v>38</v>
      </c>
      <c r="F30" s="25">
        <f>F31</f>
        <v>702</v>
      </c>
      <c r="G30" s="17">
        <f>H30-F30</f>
        <v>-122</v>
      </c>
      <c r="H30" s="17">
        <v>580</v>
      </c>
    </row>
    <row r="31" spans="1:8">
      <c r="A31" s="26"/>
      <c r="B31" s="26"/>
      <c r="C31" s="26"/>
      <c r="D31" s="26"/>
      <c r="E31" s="18" t="s">
        <v>39</v>
      </c>
      <c r="F31" s="25">
        <v>702</v>
      </c>
      <c r="G31" s="17">
        <f>H31-F31</f>
        <v>-122</v>
      </c>
      <c r="H31" s="17">
        <v>580</v>
      </c>
    </row>
    <row r="32" spans="1:8">
      <c r="A32" s="26"/>
      <c r="B32" s="26"/>
      <c r="C32" s="26"/>
      <c r="D32" s="26"/>
      <c r="E32" s="18" t="s">
        <v>40</v>
      </c>
      <c r="F32" s="25">
        <f t="shared" ref="F32:F37" si="2">F33</f>
        <v>1080</v>
      </c>
      <c r="G32" s="17">
        <f>H32-F32</f>
        <v>-1080</v>
      </c>
      <c r="H32" s="17"/>
    </row>
    <row r="33" spans="1:8">
      <c r="A33" s="26"/>
      <c r="B33" s="26"/>
      <c r="C33" s="26"/>
      <c r="D33" s="26"/>
      <c r="E33" s="18" t="s">
        <v>41</v>
      </c>
      <c r="F33" s="25">
        <v>1080</v>
      </c>
      <c r="G33" s="17">
        <f>H33-F33</f>
        <v>-1080</v>
      </c>
      <c r="H33" s="17"/>
    </row>
    <row r="34" spans="1:8">
      <c r="A34" s="26"/>
      <c r="B34" s="26"/>
      <c r="C34" s="26"/>
      <c r="D34" s="26"/>
      <c r="E34" s="18" t="s">
        <v>42</v>
      </c>
      <c r="F34" s="25">
        <f t="shared" ref="F34:F37" si="3">F35</f>
        <v>2124</v>
      </c>
      <c r="G34" s="17">
        <f>H34-F34</f>
        <v>-204</v>
      </c>
      <c r="H34" s="17">
        <v>1920</v>
      </c>
    </row>
    <row r="35" spans="1:8">
      <c r="A35" s="26"/>
      <c r="B35" s="26"/>
      <c r="C35" s="26"/>
      <c r="D35" s="26"/>
      <c r="E35" s="18" t="s">
        <v>43</v>
      </c>
      <c r="F35" s="25">
        <v>2124</v>
      </c>
      <c r="G35" s="17">
        <f>H35-F35</f>
        <v>-204</v>
      </c>
      <c r="H35" s="17">
        <v>1920</v>
      </c>
    </row>
    <row r="36" spans="1:8">
      <c r="A36" s="26"/>
      <c r="B36" s="26"/>
      <c r="C36" s="26"/>
      <c r="D36" s="26"/>
      <c r="E36" s="18" t="s">
        <v>44</v>
      </c>
      <c r="F36" s="25">
        <f>F37</f>
        <v>137</v>
      </c>
      <c r="G36" s="17">
        <f>H36-F36</f>
        <v>-137</v>
      </c>
      <c r="H36" s="17"/>
    </row>
    <row r="37" spans="1:8">
      <c r="A37" s="26"/>
      <c r="B37" s="26"/>
      <c r="C37" s="26"/>
      <c r="D37" s="26"/>
      <c r="E37" s="18" t="s">
        <v>45</v>
      </c>
      <c r="F37" s="25">
        <f>F38</f>
        <v>137</v>
      </c>
      <c r="G37" s="17">
        <f t="shared" ref="G37:G75" si="4">H37-F37</f>
        <v>-137</v>
      </c>
      <c r="H37" s="17"/>
    </row>
    <row r="38" spans="1:8">
      <c r="A38" s="26"/>
      <c r="B38" s="26"/>
      <c r="C38" s="26"/>
      <c r="D38" s="26"/>
      <c r="E38" s="18" t="s">
        <v>46</v>
      </c>
      <c r="F38" s="25">
        <v>137</v>
      </c>
      <c r="G38" s="17">
        <f>H38-F38</f>
        <v>-137</v>
      </c>
      <c r="H38" s="17"/>
    </row>
    <row r="39" spans="1:8">
      <c r="A39" s="26"/>
      <c r="B39" s="26"/>
      <c r="C39" s="26"/>
      <c r="D39" s="26"/>
      <c r="E39" s="18" t="s">
        <v>47</v>
      </c>
      <c r="F39" s="25">
        <f>F40+F43+F46</f>
        <v>22908</v>
      </c>
      <c r="G39" s="17">
        <f>H39-F39</f>
        <v>19762</v>
      </c>
      <c r="H39" s="17">
        <f>H40+H43+H46</f>
        <v>42670</v>
      </c>
    </row>
    <row r="40" ht="28.5" spans="1:8">
      <c r="A40" s="26"/>
      <c r="B40" s="26"/>
      <c r="C40" s="26"/>
      <c r="D40" s="26"/>
      <c r="E40" s="18" t="s">
        <v>48</v>
      </c>
      <c r="F40" s="25">
        <f>F41+F42</f>
        <v>19068</v>
      </c>
      <c r="G40" s="17">
        <f>H40-F40</f>
        <v>22987</v>
      </c>
      <c r="H40" s="17">
        <f>H41</f>
        <v>42055</v>
      </c>
    </row>
    <row r="41" ht="28.5" spans="1:8">
      <c r="A41" s="26"/>
      <c r="B41" s="26"/>
      <c r="C41" s="26"/>
      <c r="D41" s="26"/>
      <c r="E41" s="18" t="s">
        <v>49</v>
      </c>
      <c r="F41" s="25">
        <v>15748</v>
      </c>
      <c r="G41" s="17">
        <f>H41-F41</f>
        <v>26307</v>
      </c>
      <c r="H41" s="17">
        <v>42055</v>
      </c>
    </row>
    <row r="42" ht="28.5" spans="1:8">
      <c r="A42" s="26"/>
      <c r="B42" s="26"/>
      <c r="C42" s="26"/>
      <c r="D42" s="26"/>
      <c r="E42" s="18" t="s">
        <v>48</v>
      </c>
      <c r="F42" s="25">
        <v>3320</v>
      </c>
      <c r="G42" s="17">
        <f>H42-F42</f>
        <v>-3320</v>
      </c>
      <c r="H42" s="17"/>
    </row>
    <row r="43" spans="1:8">
      <c r="A43" s="26"/>
      <c r="B43" s="26"/>
      <c r="C43" s="26"/>
      <c r="D43" s="26"/>
      <c r="E43" s="18" t="s">
        <v>50</v>
      </c>
      <c r="F43" s="25">
        <f>F44+F45</f>
        <v>50</v>
      </c>
      <c r="G43" s="17">
        <f>H43-F43</f>
        <v>-36</v>
      </c>
      <c r="H43" s="17">
        <v>14</v>
      </c>
    </row>
    <row r="44" spans="1:8">
      <c r="A44" s="26"/>
      <c r="B44" s="26"/>
      <c r="C44" s="26"/>
      <c r="D44" s="26"/>
      <c r="E44" s="18" t="s">
        <v>51</v>
      </c>
      <c r="F44" s="25">
        <v>42</v>
      </c>
      <c r="G44" s="17">
        <f>H44-F44</f>
        <v>-28</v>
      </c>
      <c r="H44" s="17">
        <v>14</v>
      </c>
    </row>
    <row r="45" spans="1:8">
      <c r="A45" s="26"/>
      <c r="B45" s="26"/>
      <c r="C45" s="26"/>
      <c r="D45" s="26"/>
      <c r="E45" s="18" t="s">
        <v>52</v>
      </c>
      <c r="F45" s="25">
        <v>8</v>
      </c>
      <c r="G45" s="17">
        <f>H45-F45</f>
        <v>-8</v>
      </c>
      <c r="H45" s="17"/>
    </row>
    <row r="46" spans="1:8">
      <c r="A46" s="26"/>
      <c r="B46" s="26"/>
      <c r="C46" s="26"/>
      <c r="D46" s="26"/>
      <c r="E46" s="18" t="s">
        <v>53</v>
      </c>
      <c r="F46" s="25">
        <f>F47+F48+F49+F50+F51+F52+F53</f>
        <v>3790</v>
      </c>
      <c r="G46" s="17">
        <f>H46-F46</f>
        <v>-3189</v>
      </c>
      <c r="H46" s="17">
        <v>601</v>
      </c>
    </row>
    <row r="47" spans="1:8">
      <c r="A47" s="26"/>
      <c r="B47" s="26"/>
      <c r="C47" s="26"/>
      <c r="D47" s="26"/>
      <c r="E47" s="18" t="s">
        <v>54</v>
      </c>
      <c r="F47" s="25">
        <v>1724</v>
      </c>
      <c r="G47" s="17">
        <f>H47-F47</f>
        <v>-1716</v>
      </c>
      <c r="H47" s="17">
        <v>8</v>
      </c>
    </row>
    <row r="48" spans="1:8">
      <c r="A48" s="26"/>
      <c r="B48" s="26"/>
      <c r="C48" s="26"/>
      <c r="D48" s="26"/>
      <c r="E48" s="18" t="s">
        <v>55</v>
      </c>
      <c r="F48" s="25">
        <v>787</v>
      </c>
      <c r="G48" s="17">
        <f>H48-F48</f>
        <v>-427</v>
      </c>
      <c r="H48" s="17">
        <v>360</v>
      </c>
    </row>
    <row r="49" spans="1:8">
      <c r="A49" s="26"/>
      <c r="B49" s="26"/>
      <c r="C49" s="26"/>
      <c r="D49" s="26"/>
      <c r="E49" s="18" t="s">
        <v>56</v>
      </c>
      <c r="F49" s="25">
        <v>0</v>
      </c>
      <c r="G49" s="17">
        <f>H49-F49</f>
        <v>0</v>
      </c>
      <c r="H49" s="17"/>
    </row>
    <row r="50" spans="1:8">
      <c r="A50" s="26"/>
      <c r="B50" s="26"/>
      <c r="C50" s="26"/>
      <c r="D50" s="26"/>
      <c r="E50" s="18" t="s">
        <v>57</v>
      </c>
      <c r="F50" s="25">
        <v>433</v>
      </c>
      <c r="G50" s="17">
        <f>H50-F50</f>
        <v>-270</v>
      </c>
      <c r="H50" s="17">
        <v>163</v>
      </c>
    </row>
    <row r="51" spans="1:8">
      <c r="A51" s="26"/>
      <c r="B51" s="26"/>
      <c r="C51" s="26"/>
      <c r="D51" s="26"/>
      <c r="E51" s="18" t="s">
        <v>58</v>
      </c>
      <c r="F51" s="25">
        <v>538</v>
      </c>
      <c r="G51" s="17">
        <f>H51-F51</f>
        <v>-538</v>
      </c>
      <c r="H51" s="17"/>
    </row>
    <row r="52" spans="1:8">
      <c r="A52" s="26"/>
      <c r="B52" s="26"/>
      <c r="C52" s="26"/>
      <c r="D52" s="26"/>
      <c r="E52" s="18" t="s">
        <v>59</v>
      </c>
      <c r="F52" s="25">
        <v>219</v>
      </c>
      <c r="G52" s="17">
        <f>H52-F52</f>
        <v>-219</v>
      </c>
      <c r="H52" s="17"/>
    </row>
    <row r="53" spans="1:8">
      <c r="A53" s="26"/>
      <c r="B53" s="26"/>
      <c r="C53" s="26"/>
      <c r="D53" s="26"/>
      <c r="E53" s="18" t="s">
        <v>60</v>
      </c>
      <c r="F53" s="25">
        <v>89</v>
      </c>
      <c r="G53" s="17">
        <f>H53-F53</f>
        <v>-19</v>
      </c>
      <c r="H53" s="17">
        <v>70</v>
      </c>
    </row>
    <row r="54" spans="1:8">
      <c r="A54" s="26"/>
      <c r="B54" s="26"/>
      <c r="C54" s="26"/>
      <c r="D54" s="26"/>
      <c r="E54" s="18" t="s">
        <v>61</v>
      </c>
      <c r="F54" s="25">
        <f>F56+F57+F58+F59</f>
        <v>7750</v>
      </c>
      <c r="G54" s="17">
        <f>H54-F54</f>
        <v>-650</v>
      </c>
      <c r="H54" s="17">
        <v>7100</v>
      </c>
    </row>
    <row r="55" spans="1:8">
      <c r="A55" s="26"/>
      <c r="B55" s="26"/>
      <c r="C55" s="26"/>
      <c r="D55" s="26"/>
      <c r="E55" s="27" t="s">
        <v>62</v>
      </c>
      <c r="F55" s="25">
        <v>7750</v>
      </c>
      <c r="G55" s="17">
        <f>H55-F55</f>
        <v>-650</v>
      </c>
      <c r="H55" s="17">
        <f>SUM(H56:H59)</f>
        <v>7100</v>
      </c>
    </row>
    <row r="56" spans="1:8">
      <c r="A56" s="26"/>
      <c r="B56" s="26"/>
      <c r="C56" s="26"/>
      <c r="D56" s="26"/>
      <c r="E56" s="18" t="s">
        <v>63</v>
      </c>
      <c r="F56" s="25">
        <v>1412</v>
      </c>
      <c r="G56" s="17">
        <f>H56-F56</f>
        <v>8</v>
      </c>
      <c r="H56" s="17">
        <v>1420</v>
      </c>
    </row>
    <row r="57" spans="1:8">
      <c r="A57" s="26"/>
      <c r="B57" s="26"/>
      <c r="C57" s="26"/>
      <c r="D57" s="26"/>
      <c r="E57" s="18" t="s">
        <v>64</v>
      </c>
      <c r="F57" s="25">
        <v>378</v>
      </c>
      <c r="G57" s="17">
        <f>H57-F57</f>
        <v>2</v>
      </c>
      <c r="H57" s="17">
        <v>380</v>
      </c>
    </row>
    <row r="58" spans="1:8">
      <c r="A58" s="26"/>
      <c r="B58" s="26"/>
      <c r="C58" s="26"/>
      <c r="D58" s="26"/>
      <c r="E58" s="18" t="s">
        <v>65</v>
      </c>
      <c r="F58" s="25">
        <v>3000</v>
      </c>
      <c r="G58" s="17">
        <f>H58-F58</f>
        <v>100</v>
      </c>
      <c r="H58" s="17">
        <v>3100</v>
      </c>
    </row>
    <row r="59" ht="28.5" spans="1:8">
      <c r="A59" s="26"/>
      <c r="B59" s="26"/>
      <c r="C59" s="26"/>
      <c r="D59" s="26"/>
      <c r="E59" s="18" t="s">
        <v>66</v>
      </c>
      <c r="F59" s="25">
        <v>2960</v>
      </c>
      <c r="G59" s="17">
        <f>H59-F59</f>
        <v>-760</v>
      </c>
      <c r="H59" s="17">
        <v>2200</v>
      </c>
    </row>
    <row r="60" spans="1:8">
      <c r="A60" s="26"/>
      <c r="B60" s="26"/>
      <c r="C60" s="26"/>
      <c r="D60" s="26"/>
      <c r="E60" s="18" t="s">
        <v>67</v>
      </c>
      <c r="F60" s="25">
        <f>F61</f>
        <v>65</v>
      </c>
      <c r="G60" s="17">
        <f>H60-F60</f>
        <v>-9</v>
      </c>
      <c r="H60" s="17">
        <v>56</v>
      </c>
    </row>
    <row r="61" spans="1:8">
      <c r="A61" s="26"/>
      <c r="B61" s="26"/>
      <c r="C61" s="26"/>
      <c r="D61" s="26"/>
      <c r="E61" s="18" t="s">
        <v>68</v>
      </c>
      <c r="F61" s="25">
        <f>SUM(F62:F65)</f>
        <v>65</v>
      </c>
      <c r="G61" s="17">
        <f>H61-F61</f>
        <v>-9</v>
      </c>
      <c r="H61" s="17">
        <v>56</v>
      </c>
    </row>
    <row r="62" spans="1:8">
      <c r="A62" s="26"/>
      <c r="B62" s="26"/>
      <c r="C62" s="26"/>
      <c r="D62" s="26"/>
      <c r="E62" s="18" t="s">
        <v>69</v>
      </c>
      <c r="F62" s="25">
        <v>1</v>
      </c>
      <c r="G62" s="17">
        <f>H62-F62</f>
        <v>6</v>
      </c>
      <c r="H62" s="17">
        <v>7</v>
      </c>
    </row>
    <row r="63" spans="1:8">
      <c r="A63" s="26"/>
      <c r="B63" s="26"/>
      <c r="C63" s="26"/>
      <c r="D63" s="26"/>
      <c r="E63" s="18" t="s">
        <v>70</v>
      </c>
      <c r="F63" s="25">
        <v>1</v>
      </c>
      <c r="G63" s="17">
        <f>H63-F63</f>
        <v>-1</v>
      </c>
      <c r="H63" s="17"/>
    </row>
    <row r="64" spans="1:8">
      <c r="A64" s="26"/>
      <c r="B64" s="26"/>
      <c r="C64" s="26"/>
      <c r="D64" s="26"/>
      <c r="E64" s="18" t="s">
        <v>71</v>
      </c>
      <c r="F64" s="25">
        <v>1</v>
      </c>
      <c r="G64" s="17">
        <f>H64-F64</f>
        <v>-1</v>
      </c>
      <c r="H64" s="17"/>
    </row>
    <row r="65" ht="28.5" spans="1:8">
      <c r="A65" s="26"/>
      <c r="B65" s="26"/>
      <c r="C65" s="26"/>
      <c r="D65" s="26"/>
      <c r="E65" s="18" t="s">
        <v>72</v>
      </c>
      <c r="F65" s="25">
        <v>62</v>
      </c>
      <c r="G65" s="17">
        <f>H65-F65</f>
        <v>-13</v>
      </c>
      <c r="H65" s="17">
        <v>49</v>
      </c>
    </row>
    <row r="66" spans="1:8">
      <c r="A66" s="26"/>
      <c r="B66" s="26"/>
      <c r="C66" s="26"/>
      <c r="D66" s="26"/>
      <c r="E66" s="18" t="s">
        <v>73</v>
      </c>
      <c r="F66" s="25">
        <v>0</v>
      </c>
      <c r="G66" s="17">
        <f>H66-F66</f>
        <v>0</v>
      </c>
      <c r="H66" s="17"/>
    </row>
    <row r="67" spans="1:8">
      <c r="A67" s="26"/>
      <c r="B67" s="26"/>
      <c r="C67" s="26"/>
      <c r="D67" s="26"/>
      <c r="E67" s="18" t="s">
        <v>74</v>
      </c>
      <c r="F67" s="25">
        <v>0</v>
      </c>
      <c r="G67" s="17">
        <f>H67-F67</f>
        <v>0</v>
      </c>
      <c r="H67" s="17"/>
    </row>
    <row r="68" spans="1:8">
      <c r="A68" s="26"/>
      <c r="B68" s="26"/>
      <c r="C68" s="26"/>
      <c r="D68" s="26"/>
      <c r="E68" s="18" t="s">
        <v>75</v>
      </c>
      <c r="F68" s="25">
        <v>0</v>
      </c>
      <c r="G68" s="17">
        <f>H68-F68</f>
        <v>0</v>
      </c>
      <c r="H68" s="17"/>
    </row>
    <row r="69" spans="1:8">
      <c r="A69" s="28" t="s">
        <v>76</v>
      </c>
      <c r="B69" s="29">
        <f>SUM(B4:B11)</f>
        <v>38270</v>
      </c>
      <c r="C69" s="29">
        <f t="shared" ref="C69:C77" si="5">D69-B69</f>
        <v>-17470</v>
      </c>
      <c r="D69" s="29">
        <f>SUM(D4:D11)</f>
        <v>20800</v>
      </c>
      <c r="E69" s="12" t="s">
        <v>77</v>
      </c>
      <c r="F69" s="30">
        <f>F4+F10+F14+F36+F39+F54+F60+F66</f>
        <v>55140</v>
      </c>
      <c r="G69" s="31">
        <f>H69-F69</f>
        <v>11009</v>
      </c>
      <c r="H69" s="29">
        <f>H4+H10+H14+H36+H39+H54+H60+H66</f>
        <v>66149</v>
      </c>
    </row>
    <row r="70" spans="1:8">
      <c r="A70" s="32" t="s">
        <v>78</v>
      </c>
      <c r="B70" s="15">
        <f>SUM(B71:B72)</f>
        <v>33870</v>
      </c>
      <c r="C70" s="15">
        <f>D70-B70</f>
        <v>60491</v>
      </c>
      <c r="D70" s="15">
        <f>SUM(D71:D76)</f>
        <v>94361</v>
      </c>
      <c r="E70" s="18" t="s">
        <v>79</v>
      </c>
      <c r="F70" s="25">
        <v>0</v>
      </c>
      <c r="G70" s="17">
        <f>H70-F70</f>
        <v>49012</v>
      </c>
      <c r="H70" s="17">
        <f>SUM(H71:H74)</f>
        <v>49012</v>
      </c>
    </row>
    <row r="71" spans="1:8">
      <c r="A71" s="32" t="s">
        <v>80</v>
      </c>
      <c r="B71" s="15">
        <v>3639</v>
      </c>
      <c r="C71" s="15">
        <f>D71-B71</f>
        <v>391</v>
      </c>
      <c r="D71" s="15">
        <v>4030</v>
      </c>
      <c r="E71" s="18" t="s">
        <v>81</v>
      </c>
      <c r="F71" s="25">
        <v>0</v>
      </c>
      <c r="G71" s="17">
        <f>H71-F71</f>
        <v>0</v>
      </c>
      <c r="H71" s="17"/>
    </row>
    <row r="72" spans="1:8">
      <c r="A72" s="32" t="s">
        <v>82</v>
      </c>
      <c r="B72" s="15">
        <v>30231</v>
      </c>
      <c r="C72" s="15">
        <f>D72-B72</f>
        <v>0</v>
      </c>
      <c r="D72" s="15">
        <v>30231</v>
      </c>
      <c r="E72" s="18" t="s">
        <v>83</v>
      </c>
      <c r="F72" s="25">
        <v>17000</v>
      </c>
      <c r="G72" s="17">
        <f>H72-F72</f>
        <v>-17000</v>
      </c>
      <c r="H72" s="17"/>
    </row>
    <row r="73" spans="1:8">
      <c r="A73" s="32" t="s">
        <v>84</v>
      </c>
      <c r="B73" s="15"/>
      <c r="C73" s="15">
        <f>D73-B73</f>
        <v>0</v>
      </c>
      <c r="D73" s="15"/>
      <c r="E73" s="23" t="s">
        <v>85</v>
      </c>
      <c r="F73" s="33">
        <v>0</v>
      </c>
      <c r="G73" s="34">
        <f>H73-F73</f>
        <v>23012</v>
      </c>
      <c r="H73" s="34">
        <v>23012</v>
      </c>
    </row>
    <row r="74" ht="28.5" spans="1:8">
      <c r="A74" s="35" t="s">
        <v>86</v>
      </c>
      <c r="B74" s="15"/>
      <c r="C74" s="15">
        <f>D74-B74</f>
        <v>0</v>
      </c>
      <c r="D74" s="14"/>
      <c r="E74" s="18" t="s">
        <v>87</v>
      </c>
      <c r="F74" s="17">
        <v>0</v>
      </c>
      <c r="G74" s="17">
        <f>H74-F74</f>
        <v>26000</v>
      </c>
      <c r="H74" s="17">
        <v>26000</v>
      </c>
    </row>
    <row r="75" spans="1:8">
      <c r="A75" s="32" t="s">
        <v>88</v>
      </c>
      <c r="B75" s="15"/>
      <c r="C75" s="15">
        <f>D75-B75</f>
        <v>0</v>
      </c>
      <c r="D75" s="14"/>
      <c r="E75" s="36"/>
      <c r="F75" s="26"/>
      <c r="G75" s="26"/>
      <c r="H75" s="26"/>
    </row>
    <row r="76" spans="1:8">
      <c r="A76" s="32" t="s">
        <v>89</v>
      </c>
      <c r="B76" s="15"/>
      <c r="C76" s="15">
        <f>D76-B76</f>
        <v>60100</v>
      </c>
      <c r="D76" s="14">
        <v>60100</v>
      </c>
      <c r="E76" s="36"/>
      <c r="F76" s="26"/>
      <c r="G76" s="26"/>
      <c r="H76" s="26"/>
    </row>
    <row r="77" spans="1:8">
      <c r="A77" s="28" t="s">
        <v>90</v>
      </c>
      <c r="B77" s="29">
        <f>B69+B70</f>
        <v>72140</v>
      </c>
      <c r="C77" s="29">
        <f>D77-B77</f>
        <v>43021</v>
      </c>
      <c r="D77" s="37">
        <f>D69+D70</f>
        <v>115161</v>
      </c>
      <c r="E77" s="12" t="s">
        <v>91</v>
      </c>
      <c r="F77" s="31">
        <f>F69+F72</f>
        <v>72140</v>
      </c>
      <c r="G77" s="31">
        <f>H77-F77</f>
        <v>43021</v>
      </c>
      <c r="H77" s="31">
        <f>H69+H70</f>
        <v>115161</v>
      </c>
    </row>
  </sheetData>
  <mergeCells count="1">
    <mergeCell ref="A1:H1"/>
  </mergeCells>
  <printOptions horizontalCentered="1"/>
  <pageMargins left="0" right="0" top="0.460416666666667" bottom="0.460416666666667" header="0.786805555555556" footer="0.786805555555556"/>
  <pageSetup paperSize="9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2024-01-15T13:45:53Z</dcterms:created>
  <dcterms:modified xsi:type="dcterms:W3CDTF">2024-01-15T13:46:26Z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5320EBCB613344C299B746045CC71FB6</vt:lpwstr>
  </property>
</Properties>
</file>