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20" tabRatio="204"/>
  </bookViews>
  <sheets>
    <sheet name="2022年一般公共预算支出表" sheetId="1" r:id="rId1"/>
  </sheets>
  <definedNames>
    <definedName name="_xlnm._FilterDatabase" localSheetId="0" hidden="1">'2022年一般公共预算支出表'!$E$3:$H$564</definedName>
  </definedNames>
  <calcPr calcId="144525" concurrentCalc="0"/>
</workbook>
</file>

<file path=xl/sharedStrings.xml><?xml version="1.0" encoding="utf-8"?>
<sst xmlns="http://schemas.openxmlformats.org/spreadsheetml/2006/main" count="491">
  <si>
    <t>梨树县2023年一般公共预算收支预算调整表</t>
  </si>
  <si>
    <t>单位：万元</t>
  </si>
  <si>
    <t>项目</t>
  </si>
  <si>
    <t>预算数</t>
  </si>
  <si>
    <t>调整数</t>
  </si>
  <si>
    <t>调整后
预算数</t>
  </si>
  <si>
    <t>一、税收收入</t>
  </si>
  <si>
    <t>一般公共服务</t>
  </si>
  <si>
    <t>增值税</t>
  </si>
  <si>
    <t>人大事务</t>
  </si>
  <si>
    <t>企业所得税</t>
  </si>
  <si>
    <t>行政运行</t>
  </si>
  <si>
    <t>个人所得税</t>
  </si>
  <si>
    <t>机关服务</t>
  </si>
  <si>
    <t>资源税</t>
  </si>
  <si>
    <t>代表工作</t>
  </si>
  <si>
    <t>城市维护建设税</t>
  </si>
  <si>
    <t>人大会议</t>
  </si>
  <si>
    <t>房产税</t>
  </si>
  <si>
    <t>事业运行</t>
  </si>
  <si>
    <t>印花税</t>
  </si>
  <si>
    <t>其他人大事务支出</t>
  </si>
  <si>
    <t>城镇土地使用税</t>
  </si>
  <si>
    <t>政协事务</t>
  </si>
  <si>
    <t>土地增值税</t>
  </si>
  <si>
    <t>车船税</t>
  </si>
  <si>
    <t>政协会议</t>
  </si>
  <si>
    <t>耕地占用税</t>
  </si>
  <si>
    <t>委员视察</t>
  </si>
  <si>
    <t>契税</t>
  </si>
  <si>
    <t>环境保护税</t>
  </si>
  <si>
    <t>其他政协事务支出</t>
  </si>
  <si>
    <t>二、非税收入</t>
  </si>
  <si>
    <t>政府办公厅(室)及相关机构事务</t>
  </si>
  <si>
    <t>专项收入</t>
  </si>
  <si>
    <t>行政事业性收费收入</t>
  </si>
  <si>
    <t>罚没收入</t>
  </si>
  <si>
    <t>信访事务</t>
  </si>
  <si>
    <t>国有资本经营收入</t>
  </si>
  <si>
    <t>国有资源（资产）有偿使用收入</t>
  </si>
  <si>
    <t>其他政府办公厅（室）及相关机构事务支出</t>
  </si>
  <si>
    <t>捐赠收入</t>
  </si>
  <si>
    <t>发展与改革事务</t>
  </si>
  <si>
    <t>政府住房基金收入</t>
  </si>
  <si>
    <t>其他收入</t>
  </si>
  <si>
    <t>战略规划与实施</t>
  </si>
  <si>
    <t>物价管理</t>
  </si>
  <si>
    <t>其他发展与改革事务支出</t>
  </si>
  <si>
    <t>统计信息事务</t>
  </si>
  <si>
    <t>专项统计业务</t>
  </si>
  <si>
    <t>专项普查活动</t>
  </si>
  <si>
    <t>其他统计信息事务支出</t>
  </si>
  <si>
    <t>财政事务</t>
  </si>
  <si>
    <t>信息化建设</t>
  </si>
  <si>
    <t>财政委托业务支出</t>
  </si>
  <si>
    <t>其他财政事务支出</t>
  </si>
  <si>
    <t>税收事务</t>
  </si>
  <si>
    <t>税收业务</t>
  </si>
  <si>
    <t>审计事务</t>
  </si>
  <si>
    <t>审计业务</t>
  </si>
  <si>
    <t>其他审计事务支出</t>
  </si>
  <si>
    <t>纪检监察事务</t>
  </si>
  <si>
    <t>其他纪检监察事务支出</t>
  </si>
  <si>
    <t>商贸事务</t>
  </si>
  <si>
    <t>招商引资</t>
  </si>
  <si>
    <t>民族事务</t>
  </si>
  <si>
    <t>其他民族事务支出</t>
  </si>
  <si>
    <t>档案事务</t>
  </si>
  <si>
    <t>档案馆</t>
  </si>
  <si>
    <t>其他档案事务支出</t>
  </si>
  <si>
    <t>民主党派及工商联事务</t>
  </si>
  <si>
    <t>群众团体事务</t>
  </si>
  <si>
    <t>工会事务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</si>
  <si>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</si>
  <si>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</si>
  <si>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</si>
  <si>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</si>
  <si>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</si>
  <si>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</si>
  <si>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</si>
  <si>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</si>
  <si>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</si>
  <si>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一般行政管理事务</t>
  </si>
  <si>
    <t>宗教事务</t>
  </si>
  <si>
    <t>其他统战事务支出</t>
  </si>
  <si>
    <t>其他共产党事务支出</t>
  </si>
  <si>
    <t>市场监督管理事务</t>
  </si>
  <si>
    <t>药品事务</t>
  </si>
  <si>
    <t>其他市场监督管理事务</t>
  </si>
  <si>
    <t>其他一般公共服务支出</t>
  </si>
  <si>
    <t>国防支出</t>
  </si>
  <si>
    <t>国防动员</t>
  </si>
  <si>
    <t>兵役征集</t>
  </si>
  <si>
    <t>人民防空</t>
  </si>
  <si>
    <t>民兵</t>
  </si>
  <si>
    <t>其他国防动员支出</t>
  </si>
  <si>
    <t>公共安全支出</t>
  </si>
  <si>
    <t>武装警察部队</t>
  </si>
  <si>
    <t xml:space="preserve">   公安</t>
  </si>
  <si>
    <t xml:space="preserve">   行政运行</t>
  </si>
  <si>
    <t>执法办案</t>
  </si>
  <si>
    <t>其他公安支出</t>
  </si>
  <si>
    <t>检察</t>
  </si>
  <si>
    <t>检查监督</t>
  </si>
  <si>
    <t>其他检察支出</t>
  </si>
  <si>
    <t>法院</t>
  </si>
  <si>
    <t>案件审判</t>
  </si>
  <si>
    <t>司法</t>
  </si>
  <si>
    <t>基层司法业务</t>
  </si>
  <si>
    <t>普法宣传</t>
  </si>
  <si>
    <t>律师管理</t>
  </si>
  <si>
    <t>公共法律服务</t>
  </si>
  <si>
    <t>法制建设</t>
  </si>
  <si>
    <t>其他司法支出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</si>
  <si>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</si>
  <si>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</si>
  <si>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</si>
  <si>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</si>
  <si>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</si>
  <si>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</si>
  <si>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</si>
  <si>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</si>
  <si>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</si>
  <si>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</si>
  <si>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</si>
  <si>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</si>
  <si>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广播电视教育</t>
  </si>
  <si>
    <t>广播电视学校</t>
  </si>
  <si>
    <t>其他广播电视教育支出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</si>
  <si>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</si>
  <si>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</si>
  <si>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</si>
  <si>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</si>
  <si>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</si>
  <si>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</si>
  <si>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</si>
  <si>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其他教育费附加安排的支出</t>
  </si>
  <si>
    <t>其他教育支出</t>
  </si>
  <si>
    <t>科学技术支出</t>
  </si>
  <si>
    <t>科学技术管理事务</t>
  </si>
  <si>
    <t>基础研究</t>
  </si>
  <si>
    <t>机构运行</t>
  </si>
  <si>
    <t>科技条件与服务</t>
  </si>
  <si>
    <t>其他科技条件与服务支出</t>
  </si>
  <si>
    <t>技术研究与开发</t>
  </si>
  <si>
    <t>其他技术研究与开发</t>
  </si>
  <si>
    <t>科学技术普及</t>
  </si>
  <si>
    <t>科普活动</t>
  </si>
  <si>
    <r>
      <rPr>
        <sz val="12"/>
        <rFont val="Verdana"/>
        <charset val="134"/>
      </rPr>
      <t xml:space="preserve">    </t>
    </r>
    <r>
      <rPr>
        <sz val="12"/>
        <rFont val="宋体"/>
        <charset val="134"/>
      </rPr>
      <t>其他科学技术普及</t>
    </r>
  </si>
  <si>
    <t>其他科学技术支出</t>
  </si>
  <si>
    <t>文化旅游体育与传媒支出</t>
  </si>
  <si>
    <t>文化和旅游</t>
  </si>
  <si>
    <t>图书馆</t>
  </si>
  <si>
    <t>艺术表演团体</t>
  </si>
  <si>
    <t>群众文化</t>
  </si>
  <si>
    <t>文化创作与保护</t>
  </si>
  <si>
    <t>文化和旅游市场管理</t>
  </si>
  <si>
    <t>其他文化和旅游支出</t>
  </si>
  <si>
    <t>文物</t>
  </si>
  <si>
    <t>文物保护</t>
  </si>
  <si>
    <t>博物馆</t>
  </si>
  <si>
    <t>体育</t>
  </si>
  <si>
    <t>运动项目管理</t>
  </si>
  <si>
    <t>体育竞赛</t>
  </si>
  <si>
    <t>体育训练</t>
  </si>
  <si>
    <t>体育场馆</t>
  </si>
  <si>
    <t>群众体育</t>
  </si>
  <si>
    <t>其他体育支出</t>
  </si>
  <si>
    <t>新闻出版电影</t>
  </si>
  <si>
    <t>广播电视</t>
  </si>
  <si>
    <t>广播电视事务</t>
  </si>
  <si>
    <t>其他广播电视支出</t>
  </si>
  <si>
    <t>其他文化旅游体育与传媒支出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</si>
  <si>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</si>
  <si>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</si>
  <si>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</si>
  <si>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</si>
  <si>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</si>
  <si>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</si>
  <si>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</si>
  <si>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</si>
  <si>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</si>
  <si>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</si>
  <si>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</si>
  <si>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</si>
  <si>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</si>
  <si>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</si>
  <si>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</si>
  <si>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</si>
  <si>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</si>
  <si>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</si>
  <si>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</si>
  <si>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</si>
  <si>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</si>
  <si>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</si>
  <si>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</si>
  <si>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>企业改革补助</t>
  </si>
  <si>
    <t>其他企业改革发展补助</t>
  </si>
  <si>
    <t>就业补助</t>
  </si>
  <si>
    <t>职业培训补贴</t>
  </si>
  <si>
    <t>社会保险补贴</t>
  </si>
  <si>
    <t>公益性岗位补贴</t>
  </si>
  <si>
    <t>就业见习补贴</t>
  </si>
  <si>
    <t>促进创业补贴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</si>
  <si>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</si>
  <si>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</si>
  <si>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</si>
  <si>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</si>
  <si>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</si>
  <si>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</si>
  <si>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</si>
  <si>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</si>
  <si>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</si>
  <si>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</si>
  <si>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</si>
  <si>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</si>
  <si>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</si>
  <si>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</si>
  <si>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</si>
  <si>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</si>
  <si>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</si>
  <si>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</si>
  <si>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</si>
  <si>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</si>
  <si>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</si>
  <si>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</si>
  <si>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</si>
  <si>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</si>
  <si>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</si>
  <si>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</si>
  <si>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</si>
  <si>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</si>
  <si>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</si>
  <si>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</si>
  <si>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</si>
  <si>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</si>
  <si>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</si>
  <si>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</si>
  <si>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</si>
  <si>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</si>
  <si>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</si>
  <si>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</si>
  <si>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</si>
  <si>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</si>
  <si>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</si>
  <si>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</si>
  <si>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</si>
  <si>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</si>
  <si>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</si>
  <si>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</si>
  <si>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</si>
  <si>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</si>
  <si>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</si>
  <si>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</si>
  <si>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</si>
  <si>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</si>
  <si>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</si>
  <si>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</si>
  <si>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</si>
  <si>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</si>
  <si>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</si>
  <si>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</si>
  <si>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</si>
  <si>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</si>
  <si>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</si>
  <si>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</si>
  <si>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</si>
  <si>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</si>
  <si>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</si>
  <si>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</si>
  <si>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</si>
  <si>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</si>
  <si>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</si>
  <si>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</si>
  <si>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</si>
  <si>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</si>
  <si>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</si>
  <si>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</si>
  <si>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</si>
  <si>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</si>
  <si>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</si>
  <si>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</si>
  <si>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</si>
  <si>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</si>
  <si>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疾病应急救助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</si>
  <si>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</si>
  <si>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</si>
  <si>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</si>
  <si>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</si>
  <si>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</si>
  <si>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</si>
  <si>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</si>
  <si>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</si>
  <si>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</si>
  <si>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</si>
  <si>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</si>
  <si>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生态环境保护宣传</t>
  </si>
  <si>
    <t>生态环境保护行政许可</t>
  </si>
  <si>
    <t>其他环境保护管理事务支出</t>
  </si>
  <si>
    <t>环境监测与监察</t>
  </si>
  <si>
    <t>其他环境监测与监察支出</t>
  </si>
  <si>
    <t>污染防治</t>
  </si>
  <si>
    <t>水体</t>
  </si>
  <si>
    <t>放射源和放射性废物监管</t>
  </si>
  <si>
    <t>其他污染防治支出</t>
  </si>
  <si>
    <t>自然生态保护</t>
  </si>
  <si>
    <t>农村环境保护</t>
  </si>
  <si>
    <t>天然林保护</t>
  </si>
  <si>
    <t>停伐补助</t>
  </si>
  <si>
    <t>其他天然林保护支出</t>
  </si>
  <si>
    <t>退耕还林还草</t>
  </si>
  <si>
    <t>其他退耕还林还草支出</t>
  </si>
  <si>
    <t>能源节约利用</t>
  </si>
  <si>
    <t>污染减排</t>
  </si>
  <si>
    <t>生态环境监测与信息</t>
  </si>
  <si>
    <t>生态环境执法监察</t>
  </si>
  <si>
    <t>其他污染减排支出</t>
  </si>
  <si>
    <t>能源管理事务</t>
  </si>
  <si>
    <t>其他节能环保支出</t>
  </si>
  <si>
    <t>城乡社区支出</t>
  </si>
  <si>
    <t>城乡社区管理事务</t>
  </si>
  <si>
    <t>城管执法</t>
  </si>
  <si>
    <t>工程建设管理</t>
  </si>
  <si>
    <t>住宅建设与房地产市场监管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</si>
  <si>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</si>
  <si>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</si>
  <si>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</si>
  <si>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</si>
  <si>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</si>
  <si>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</si>
  <si>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</si>
  <si>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</si>
  <si>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</si>
  <si>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农业农村</t>
  </si>
  <si>
    <t>农垦运行</t>
  </si>
  <si>
    <t>科技转化与推广服务</t>
  </si>
  <si>
    <t>病虫害控制</t>
  </si>
  <si>
    <t>农产品质量安全</t>
  </si>
  <si>
    <t>防灾减灾</t>
  </si>
  <si>
    <t>农业生产发展</t>
  </si>
  <si>
    <t>农产品加工与促销</t>
  </si>
  <si>
    <t>农业资源保护修复与利用</t>
  </si>
  <si>
    <t>农村道路建设</t>
  </si>
  <si>
    <t>渔业发展</t>
  </si>
  <si>
    <t>农田建设</t>
  </si>
  <si>
    <t>其他农业农村支出</t>
  </si>
  <si>
    <t>林业和草原</t>
  </si>
  <si>
    <t>事业机构</t>
  </si>
  <si>
    <t>森林资源培育</t>
  </si>
  <si>
    <t>湿地保护</t>
  </si>
  <si>
    <t>技术推广与转化</t>
  </si>
  <si>
    <t>森林生态效益补偿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</si>
  <si>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</si>
  <si>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</si>
  <si>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</si>
  <si>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</si>
  <si>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</si>
  <si>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</si>
  <si>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水利前期工作</t>
  </si>
  <si>
    <t>水利执法监督</t>
  </si>
  <si>
    <t>水资源节约管理与保护</t>
  </si>
  <si>
    <t>防汛</t>
  </si>
  <si>
    <t>抗旱</t>
  </si>
  <si>
    <t>农村水利</t>
  </si>
  <si>
    <t>水利技术推广</t>
  </si>
  <si>
    <t>农村供水</t>
  </si>
  <si>
    <t>江河湖库水系综合整治</t>
  </si>
  <si>
    <t>大中型水库移民后期扶持专项支出</t>
  </si>
  <si>
    <t>农村人畜饮水</t>
  </si>
  <si>
    <t>其他水利支出</t>
  </si>
  <si>
    <t>巩固脱贫衔接乡村振兴</t>
  </si>
  <si>
    <t>农村基础设施建设</t>
  </si>
  <si>
    <t>生产发展</t>
  </si>
  <si>
    <t>其他巩固脱贫衔接乡村振兴支出</t>
  </si>
  <si>
    <t>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</si>
  <si>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</si>
  <si>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</si>
  <si>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</si>
  <si>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</si>
  <si>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其他农村综合改革支出</t>
  </si>
  <si>
    <t>普惠金融发展支出</t>
  </si>
  <si>
    <t>农业保险保费补贴</t>
  </si>
  <si>
    <t>创业担保贷款贴息及奖补</t>
  </si>
  <si>
    <t>其他普惠金融发展支出</t>
  </si>
  <si>
    <t>目标价格补贴</t>
  </si>
  <si>
    <t>其他目标价格补贴</t>
  </si>
  <si>
    <t>其他农林水支出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</si>
  <si>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</si>
  <si>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</si>
  <si>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</si>
  <si>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</si>
  <si>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</si>
  <si>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</si>
  <si>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海事管理</t>
  </si>
  <si>
    <t>其他公路水路运输支出</t>
  </si>
  <si>
    <t>车辆购置税支出</t>
  </si>
  <si>
    <t>车辆购置税用于公路等基础设施建设支出</t>
  </si>
  <si>
    <t>其他交通运输支出</t>
  </si>
  <si>
    <t>资源勘探工业信息等支出</t>
  </si>
  <si>
    <t>资源勘探开发</t>
  </si>
  <si>
    <t>工业和信息产业监管</t>
  </si>
  <si>
    <t>其他制造业支出</t>
  </si>
  <si>
    <t>支持中小企业发展和管理支出</t>
  </si>
  <si>
    <t>中小企业发展专项</t>
  </si>
  <si>
    <t>其他支持中小企业发展和管理支出</t>
  </si>
  <si>
    <t>其他资源勘探工业信息等支出</t>
  </si>
  <si>
    <t>商业服务业等支出</t>
  </si>
  <si>
    <t>商业流通事务</t>
  </si>
  <si>
    <t>民贸民品贷款贴息</t>
  </si>
  <si>
    <t>其他商业流通事务支出</t>
  </si>
  <si>
    <t>涉外发展服务支出</t>
  </si>
  <si>
    <t>其他涉外发展服务支出</t>
  </si>
  <si>
    <t>其他商业服务业等支出</t>
  </si>
  <si>
    <t>金融支出</t>
  </si>
  <si>
    <t>其他金融支出</t>
  </si>
  <si>
    <t>自然资源海洋气象等支出</t>
  </si>
  <si>
    <t>自然资源事务</t>
  </si>
  <si>
    <t>自然资源规划及管理</t>
  </si>
  <si>
    <t>自然资源利用与保护</t>
  </si>
  <si>
    <t>自然资源社会公益服务</t>
  </si>
  <si>
    <t>自然资源调查与确权登记</t>
  </si>
  <si>
    <t>地质矿产资源与环境调查</t>
  </si>
  <si>
    <t>其他自然资源事务支出</t>
  </si>
  <si>
    <t>气象事务</t>
  </si>
  <si>
    <t>气象事业机构</t>
  </si>
  <si>
    <t>其他气象事务支出</t>
  </si>
  <si>
    <t>住房保障支出</t>
  </si>
  <si>
    <t>保障性安居工程支出</t>
  </si>
  <si>
    <t>廉租住房</t>
  </si>
  <si>
    <t>棚户区改造</t>
  </si>
  <si>
    <t>农村危房改造</t>
  </si>
  <si>
    <t>保障性住房租金补贴</t>
  </si>
  <si>
    <t>公共租赁住房</t>
  </si>
  <si>
    <t>老旧小区改造</t>
  </si>
  <si>
    <t>保障性租赁住房</t>
  </si>
  <si>
    <t>住房租赁市场发展</t>
  </si>
  <si>
    <t>其他保障性安居工程支出</t>
  </si>
  <si>
    <t>住房改革支出</t>
  </si>
  <si>
    <t>住房公积金</t>
  </si>
  <si>
    <t>城乡社区住宅</t>
  </si>
  <si>
    <t>其他城乡社区住宅支出</t>
  </si>
  <si>
    <t>粮油物资储备支出</t>
  </si>
  <si>
    <t>粮油物资事务</t>
  </si>
  <si>
    <t>其他粮油物资事务支出</t>
  </si>
  <si>
    <t>能源储备</t>
  </si>
  <si>
    <t>煤炭储备</t>
  </si>
  <si>
    <t>重要商品储备</t>
  </si>
  <si>
    <t>医药储备</t>
  </si>
  <si>
    <t>灾害防治及应急管理支出</t>
  </si>
  <si>
    <t>应急管理事务</t>
  </si>
  <si>
    <t>安全监管</t>
  </si>
  <si>
    <t>灾害风险防治</t>
  </si>
  <si>
    <t>应急管理</t>
  </si>
  <si>
    <t>其他应急管理支出</t>
  </si>
  <si>
    <t>消防救援事务</t>
  </si>
  <si>
    <t>消防应急救援</t>
  </si>
  <si>
    <t>其他消防救援事务支出</t>
  </si>
  <si>
    <t>地震事务</t>
  </si>
  <si>
    <t>地震事业机构</t>
  </si>
  <si>
    <t>自然灾害防治</t>
  </si>
  <si>
    <t>其他自然灾害防治支出</t>
  </si>
  <si>
    <t>自然灾害救灾及恢复重建支出</t>
  </si>
  <si>
    <t>自然灾害救灾补助</t>
  </si>
  <si>
    <t>其他自然灾害救灾及恢复重建支出</t>
  </si>
  <si>
    <t>其他灾害防治及应急管理支出</t>
  </si>
  <si>
    <t>预备费</t>
  </si>
  <si>
    <t>其他支出</t>
  </si>
  <si>
    <t>债务付息支出</t>
  </si>
  <si>
    <t>地方政府一般债务付息支出</t>
  </si>
  <si>
    <t>地方政府一般债券付息支出</t>
  </si>
  <si>
    <t>地方政府向国际组织借款付息支出</t>
  </si>
  <si>
    <t>债务发行费用支出</t>
  </si>
  <si>
    <t>地方政府一般债务发行费用支出</t>
  </si>
  <si>
    <t>一般公共预算收入合计</t>
  </si>
  <si>
    <t>一般公共预算支出合计</t>
  </si>
  <si>
    <t>地方政府一般债券转贷收入</t>
  </si>
  <si>
    <t>债务还本支出</t>
  </si>
  <si>
    <t>转移性收入</t>
  </si>
  <si>
    <t>转移性支出</t>
  </si>
  <si>
    <t>上级补助收入</t>
  </si>
  <si>
    <t>上解上级支出</t>
  </si>
  <si>
    <t>返还性收入</t>
  </si>
  <si>
    <t>安排预算稳定调节基金</t>
  </si>
  <si>
    <t>一般性转移支付收入</t>
  </si>
  <si>
    <t>年终结余</t>
  </si>
  <si>
    <t>专项转移支付收入</t>
  </si>
  <si>
    <t>上年结余收入</t>
  </si>
  <si>
    <t>调入资金</t>
  </si>
  <si>
    <t>动用预算稳定调节资金</t>
  </si>
  <si>
    <t>一般公共预算收入总计</t>
  </si>
  <si>
    <t>一般公共预算支出总计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</si>
</sst>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Verdana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2"/>
      <name val="宋体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5" fillId="10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4" borderId="8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>
      <alignment vertical="center"/>
    </xf>
    <xf numFmtId="0" fontId="20" fillId="0" borderId="0" xfId="0" applyNumberFormat="1" applyFont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 indent="1"/>
    </xf>
    <xf numFmtId="0" fontId="0" fillId="0" borderId="1" xfId="0" applyNumberFormat="1" applyFont="1" applyFill="1" applyBorder="1" applyAlignment="1">
      <alignment horizontal="left" vertical="center" indent="2"/>
    </xf>
    <xf numFmtId="0" fontId="8" fillId="0" borderId="1" xfId="0" applyNumberFormat="1" applyFont="1" applyFill="1" applyBorder="1" applyAlignment="1">
      <alignment horizontal="left" vertical="center" indent="2"/>
    </xf>
    <xf numFmtId="0" fontId="0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left" vertical="center" indent="2"/>
    </xf>
    <xf numFmtId="0" fontId="23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indent="1"/>
    </xf>
    <xf numFmtId="176" fontId="8" fillId="0" borderId="6" xfId="0" applyNumberFormat="1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1" fontId="24" fillId="0" borderId="1" xfId="0" applyNumberFormat="1" applyFont="1" applyFill="1" applyBorder="1" applyAlignment="1" applyProtection="1">
      <alignment horizontal="center" vertical="center"/>
    </xf>
    <xf numFmtId="176" fontId="22" fillId="0" borderId="1" xfId="0" applyNumberFormat="1" applyFont="1" applyFill="1" applyBorder="1" applyAlignment="1">
      <alignment horizontal="right" vertical="center"/>
    </xf>
    <xf numFmtId="176" fontId="22" fillId="0" borderId="3" xfId="0" applyNumberFormat="1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/>
    </xf>
    <xf numFmtId="3" fontId="24" fillId="0" borderId="1" xfId="0" applyNumberFormat="1" applyFont="1" applyFill="1" applyBorder="1" applyAlignment="1" applyProtection="1">
      <alignment vertical="center"/>
    </xf>
    <xf numFmtId="0" fontId="2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1"/>
    </xf>
    <xf numFmtId="3" fontId="25" fillId="0" borderId="5" xfId="0" applyNumberFormat="1" applyFont="1" applyFill="1" applyBorder="1" applyAlignment="1" applyProtection="1">
      <alignment horizontal="left" vertical="center" indent="1"/>
    </xf>
    <xf numFmtId="176" fontId="8" fillId="0" borderId="7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2"/>
    </xf>
    <xf numFmtId="3" fontId="25" fillId="0" borderId="1" xfId="0" applyNumberFormat="1" applyFont="1" applyFill="1" applyBorder="1" applyAlignment="1" applyProtection="1">
      <alignment horizontal="left" vertical="center" indent="1"/>
    </xf>
    <xf numFmtId="1" fontId="25" fillId="0" borderId="1" xfId="0" applyNumberFormat="1" applyFont="1" applyFill="1" applyBorder="1" applyAlignment="1" applyProtection="1">
      <alignment horizontal="left" vertical="center" indent="1"/>
    </xf>
    <xf numFmtId="0" fontId="23" fillId="0" borderId="1" xfId="0" applyFont="1" applyFill="1" applyBorder="1" applyAlignment="1" applyProtection="1">
      <alignment vertical="center"/>
    </xf>
    <xf numFmtId="1" fontId="24" fillId="0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22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强调文字颜色 6" xfId="6"/>
    <cellStyle name="标题" xfId="7"/>
    <cellStyle name="货币[0]" xfId="8" builtinId="7"/>
    <cellStyle name="强调文字颜色 3" xfId="9"/>
    <cellStyle name="20% - 强调文字颜色 4" xfId="10"/>
    <cellStyle name="20% - 强调文字颜色 1" xfId="11"/>
    <cellStyle name="计算" xfId="12"/>
    <cellStyle name="输出" xfId="13"/>
    <cellStyle name="60% - 强调文字颜色 4" xfId="14"/>
    <cellStyle name="标题 3" xfId="15"/>
    <cellStyle name="60% - 强调文字颜色 1" xfId="16"/>
    <cellStyle name="超链接" xfId="17" builtinId="8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标题 1" xfId="24"/>
    <cellStyle name="标题 2" xfId="25"/>
    <cellStyle name="输入" xfId="26"/>
    <cellStyle name="20% - 强调文字颜色 3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差" xfId="34"/>
    <cellStyle name="40% - 强调文字颜色 3" xfId="35"/>
    <cellStyle name="适中" xfId="36"/>
    <cellStyle name="强调文字颜色 1" xfId="37"/>
    <cellStyle name="20% - 强调文字颜色 5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  <dxfs count="1">
    <dxf>
      <fill>
        <patternFill>
          <fgColor indexed="10"/>
          <bgColor indexed="31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64"/>
  <sheetViews>
    <sheetView showZeros="0" tabSelected="1" workbookViewId="0">
      <selection activeCell="F2" sqref="F:H"/>
    </sheetView>
  </sheetViews>
  <sheetFormatPr defaultColWidth="9" defaultRowHeight="15"/>
  <cols>
    <col min="1" max="1" width="23.7" customWidth="1"/>
    <col min="2" max="2" width="6.7" customWidth="1"/>
    <col min="3" max="3" width="7.4" customWidth="1"/>
    <col min="4" max="4" width="9.6" customWidth="1"/>
    <col min="5" max="5" width="30.6" style="1" customWidth="1"/>
    <col min="6" max="7" width="6.7" style="1" customWidth="1"/>
    <col min="8" max="8" width="9.1" style="1" customWidth="1"/>
    <col min="9" max="1992" width="15" style="2" customWidth="1"/>
    <col min="1993" max="16381" width="9" style="2"/>
  </cols>
  <sheetData>
    <row r="1" ht="46" customHeight="1" spans="1:8">
      <c r="A1" s="3" t="s">
        <v>0</v>
      </c>
      <c r="B1" s="3"/>
      <c r="C1" s="3"/>
      <c r="D1" s="3"/>
      <c r="E1" s="4"/>
      <c r="F1" s="4"/>
      <c r="G1" s="4"/>
      <c r="H1" s="4"/>
    </row>
    <row r="2" spans="8:8">
      <c r="H2" s="5" t="s">
        <v>1</v>
      </c>
    </row>
    <row r="3" ht="34" customHeight="1" spans="1:8">
      <c r="A3" s="6" t="s">
        <v>2</v>
      </c>
      <c r="B3" s="6" t="s">
        <v>3</v>
      </c>
      <c r="C3" s="6" t="s">
        <v>4</v>
      </c>
      <c r="D3" s="7" t="s">
        <v>5</v>
      </c>
      <c r="E3" s="8" t="s">
        <v>2</v>
      </c>
      <c r="F3" s="9" t="s">
        <v>3</v>
      </c>
      <c r="G3" s="10" t="s">
        <v>4</v>
      </c>
      <c r="H3" s="11" t="s">
        <v>5</v>
      </c>
    </row>
    <row r="4" spans="1:8">
      <c r="A4" s="12" t="s">
        <v>6</v>
      </c>
      <c r="B4" s="13">
        <v>15600</v>
      </c>
      <c r="C4" s="13">
        <f t="shared" ref="C4:C28" si="0">D4-B4</f>
        <v>4350</v>
      </c>
      <c r="D4" s="13">
        <f>SUM(D5:D17)</f>
        <v>19950</v>
      </c>
      <c r="E4" s="14" t="s">
        <v>7</v>
      </c>
      <c r="F4" s="15">
        <f>F5+F12+F18+F24+F30+F35+F41+F44+F49+F53+F57+F59+F63+F65+F70+F76+F80+F84+F90+F94+F99</f>
        <v>52158</v>
      </c>
      <c r="G4" s="13">
        <f>H4-F4</f>
        <v>-8471</v>
      </c>
      <c r="H4" s="16">
        <f>H5+H12+H18+H24+H30+H35+H41+H44+H49+H53+H57+H59+H63+H65+H70+H76+H80+H84+H90+H94+H99</f>
        <v>43687</v>
      </c>
    </row>
    <row r="5" spans="1:8">
      <c r="A5" s="17" t="s">
        <v>8</v>
      </c>
      <c r="B5" s="18">
        <v>2550</v>
      </c>
      <c r="C5" s="18">
        <f>D5-B5</f>
        <v>2050</v>
      </c>
      <c r="D5" s="18">
        <v>4600</v>
      </c>
      <c r="E5" s="19" t="s">
        <v>9</v>
      </c>
      <c r="F5" s="15">
        <v>373</v>
      </c>
      <c r="G5" s="13">
        <f t="shared" ref="G5:G68" si="1">H5-F5</f>
        <v>-11</v>
      </c>
      <c r="H5" s="16">
        <f>SUM(H6:H11)</f>
        <v>362</v>
      </c>
    </row>
    <row r="6" spans="1:8">
      <c r="A6" s="12" t="s">
        <v>10</v>
      </c>
      <c r="B6" s="13">
        <v>1350</v>
      </c>
      <c r="C6" s="13">
        <f>D6-B6</f>
        <v>450</v>
      </c>
      <c r="D6" s="13">
        <v>1800</v>
      </c>
      <c r="E6" s="20" t="s">
        <v>11</v>
      </c>
      <c r="F6" s="15">
        <v>310</v>
      </c>
      <c r="G6" s="13">
        <f>H6-F6</f>
        <v>10</v>
      </c>
      <c r="H6" s="16">
        <v>320</v>
      </c>
    </row>
    <row r="7" spans="1:8">
      <c r="A7" s="12" t="s">
        <v>12</v>
      </c>
      <c r="B7" s="13">
        <v>490</v>
      </c>
      <c r="C7" s="13">
        <f>D7-B7</f>
        <v>110</v>
      </c>
      <c r="D7" s="13">
        <v>600</v>
      </c>
      <c r="E7" s="20" t="s">
        <v>13</v>
      </c>
      <c r="F7" s="15"/>
      <c r="G7" s="13">
        <f>H7-F7</f>
        <v>0</v>
      </c>
      <c r="H7" s="16"/>
    </row>
    <row r="8" spans="1:8">
      <c r="A8" s="12" t="s">
        <v>14</v>
      </c>
      <c r="B8" s="13">
        <v>290</v>
      </c>
      <c r="C8" s="13">
        <f>D8-B8</f>
        <v>310</v>
      </c>
      <c r="D8" s="13">
        <v>600</v>
      </c>
      <c r="E8" s="21" t="s">
        <v>15</v>
      </c>
      <c r="F8" s="15"/>
      <c r="G8" s="13">
        <f>H8-F8</f>
        <v>42</v>
      </c>
      <c r="H8" s="16">
        <v>42</v>
      </c>
    </row>
    <row r="9" spans="1:8">
      <c r="A9" s="12" t="s">
        <v>16</v>
      </c>
      <c r="B9" s="13">
        <v>800</v>
      </c>
      <c r="C9" s="13">
        <f>D9-B9</f>
        <v>90</v>
      </c>
      <c r="D9" s="13">
        <v>890</v>
      </c>
      <c r="E9" s="20" t="s">
        <v>17</v>
      </c>
      <c r="F9" s="15">
        <v>29</v>
      </c>
      <c r="G9" s="13">
        <f>H9-F9</f>
        <v>-29</v>
      </c>
      <c r="H9" s="16"/>
    </row>
    <row r="10" spans="1:8">
      <c r="A10" s="12" t="s">
        <v>18</v>
      </c>
      <c r="B10" s="13">
        <v>1750</v>
      </c>
      <c r="C10" s="13">
        <f>D10-B10</f>
        <v>250</v>
      </c>
      <c r="D10" s="13">
        <v>2000</v>
      </c>
      <c r="E10" s="21" t="s">
        <v>19</v>
      </c>
      <c r="F10" s="15">
        <v>33.6</v>
      </c>
      <c r="G10" s="13">
        <f>H10-F10</f>
        <v>-33.6</v>
      </c>
      <c r="H10" s="16"/>
    </row>
    <row r="11" spans="1:8">
      <c r="A11" s="12" t="s">
        <v>20</v>
      </c>
      <c r="B11" s="13">
        <v>550</v>
      </c>
      <c r="C11" s="13">
        <f>D11-B11</f>
        <v>150</v>
      </c>
      <c r="D11" s="13">
        <v>700</v>
      </c>
      <c r="E11" s="20" t="s">
        <v>21</v>
      </c>
      <c r="F11" s="15"/>
      <c r="G11" s="13">
        <f>H11-F11</f>
        <v>0</v>
      </c>
      <c r="H11" s="16"/>
    </row>
    <row r="12" spans="1:8">
      <c r="A12" s="12" t="s">
        <v>22</v>
      </c>
      <c r="B12" s="13">
        <v>840</v>
      </c>
      <c r="C12" s="13">
        <f>D12-B12</f>
        <v>60</v>
      </c>
      <c r="D12" s="13">
        <v>900</v>
      </c>
      <c r="E12" s="19" t="s">
        <v>23</v>
      </c>
      <c r="F12" s="15">
        <v>358</v>
      </c>
      <c r="G12" s="13">
        <f>H12-F12</f>
        <v>-27</v>
      </c>
      <c r="H12" s="16">
        <f>SUM(H13:H17)</f>
        <v>331</v>
      </c>
    </row>
    <row r="13" spans="1:8">
      <c r="A13" s="12" t="s">
        <v>24</v>
      </c>
      <c r="B13" s="13">
        <v>700</v>
      </c>
      <c r="C13" s="13">
        <f>D13-B13</f>
        <v>-250</v>
      </c>
      <c r="D13" s="13">
        <v>450</v>
      </c>
      <c r="E13" s="20" t="s">
        <v>11</v>
      </c>
      <c r="F13" s="15">
        <v>295</v>
      </c>
      <c r="G13" s="13">
        <f>H13-F13</f>
        <v>-15</v>
      </c>
      <c r="H13" s="16">
        <v>280</v>
      </c>
    </row>
    <row r="14" spans="1:8">
      <c r="A14" s="12" t="s">
        <v>25</v>
      </c>
      <c r="B14" s="13">
        <v>2900</v>
      </c>
      <c r="C14" s="13">
        <f>D14-B14</f>
        <v>300</v>
      </c>
      <c r="D14" s="13">
        <v>3200</v>
      </c>
      <c r="E14" s="20" t="s">
        <v>26</v>
      </c>
      <c r="F14" s="15">
        <v>27</v>
      </c>
      <c r="G14" s="13">
        <f>H14-F14</f>
        <v>-24</v>
      </c>
      <c r="H14" s="16">
        <v>3</v>
      </c>
    </row>
    <row r="15" spans="1:8">
      <c r="A15" s="12" t="s">
        <v>27</v>
      </c>
      <c r="B15" s="13">
        <v>1700</v>
      </c>
      <c r="C15" s="13">
        <f>D15-B15</f>
        <v>100</v>
      </c>
      <c r="D15" s="13">
        <v>1800</v>
      </c>
      <c r="E15" s="20" t="s">
        <v>28</v>
      </c>
      <c r="F15" s="15">
        <v>36</v>
      </c>
      <c r="G15" s="13">
        <f>H15-F15</f>
        <v>12</v>
      </c>
      <c r="H15" s="16">
        <v>48</v>
      </c>
    </row>
    <row r="16" spans="1:8">
      <c r="A16" s="12" t="s">
        <v>29</v>
      </c>
      <c r="B16" s="13">
        <v>1400</v>
      </c>
      <c r="C16" s="13">
        <f>D16-B16</f>
        <v>850</v>
      </c>
      <c r="D16" s="13">
        <v>2250</v>
      </c>
      <c r="E16" s="20" t="s">
        <v>19</v>
      </c>
      <c r="F16" s="15"/>
      <c r="G16" s="13">
        <f>H16-F16</f>
        <v>0</v>
      </c>
      <c r="H16" s="16"/>
    </row>
    <row r="17" spans="1:8">
      <c r="A17" s="12" t="s">
        <v>30</v>
      </c>
      <c r="B17" s="13">
        <v>280</v>
      </c>
      <c r="C17" s="13">
        <f>D17-B17</f>
        <v>-120</v>
      </c>
      <c r="D17" s="13">
        <v>160</v>
      </c>
      <c r="E17" s="20" t="s">
        <v>31</v>
      </c>
      <c r="F17" s="15"/>
      <c r="G17" s="13">
        <f>H17-F17</f>
        <v>0</v>
      </c>
      <c r="H17" s="16"/>
    </row>
    <row r="18" spans="1:8">
      <c r="A18" s="12" t="s">
        <v>32</v>
      </c>
      <c r="B18" s="13">
        <v>33400</v>
      </c>
      <c r="C18" s="13">
        <f>D18-B18</f>
        <v>-18350</v>
      </c>
      <c r="D18" s="13">
        <f>SUM(D19:D26)</f>
        <v>15050</v>
      </c>
      <c r="E18" s="19" t="s">
        <v>33</v>
      </c>
      <c r="F18" s="15">
        <f>SUM(F19:F23)</f>
        <v>26717</v>
      </c>
      <c r="G18" s="13">
        <f>H18-F18</f>
        <v>2075</v>
      </c>
      <c r="H18" s="16">
        <f>SUM(H19:H23)</f>
        <v>28792</v>
      </c>
    </row>
    <row r="19" spans="1:8">
      <c r="A19" s="12" t="s">
        <v>34</v>
      </c>
      <c r="B19" s="13">
        <v>2400</v>
      </c>
      <c r="C19" s="13">
        <f>D19-B19</f>
        <v>-400</v>
      </c>
      <c r="D19" s="13">
        <v>2000</v>
      </c>
      <c r="E19" s="20" t="s">
        <v>11</v>
      </c>
      <c r="F19" s="15">
        <v>9655</v>
      </c>
      <c r="G19" s="13">
        <f>H19-F19</f>
        <v>35</v>
      </c>
      <c r="H19" s="16">
        <v>9690</v>
      </c>
    </row>
    <row r="20" spans="1:8">
      <c r="A20" s="12" t="s">
        <v>35</v>
      </c>
      <c r="B20" s="13">
        <v>10800</v>
      </c>
      <c r="C20" s="13">
        <f>D20-B20</f>
        <v>-7300</v>
      </c>
      <c r="D20" s="13">
        <v>3500</v>
      </c>
      <c r="E20" s="20" t="s">
        <v>13</v>
      </c>
      <c r="F20" s="15">
        <v>966</v>
      </c>
      <c r="G20" s="13">
        <f>H20-F20</f>
        <v>-308</v>
      </c>
      <c r="H20" s="16">
        <v>658</v>
      </c>
    </row>
    <row r="21" spans="1:8">
      <c r="A21" s="12" t="s">
        <v>36</v>
      </c>
      <c r="B21" s="13">
        <v>4000</v>
      </c>
      <c r="C21" s="13">
        <f>D21-B21</f>
        <v>-600</v>
      </c>
      <c r="D21" s="13">
        <v>3400</v>
      </c>
      <c r="E21" s="20" t="s">
        <v>37</v>
      </c>
      <c r="F21" s="15">
        <v>266</v>
      </c>
      <c r="G21" s="13">
        <f>H21-F21</f>
        <v>110</v>
      </c>
      <c r="H21" s="16">
        <v>376</v>
      </c>
    </row>
    <row r="22" spans="1:8">
      <c r="A22" s="12" t="s">
        <v>38</v>
      </c>
      <c r="B22" s="13"/>
      <c r="C22" s="13">
        <f>D22-B22</f>
        <v>0</v>
      </c>
      <c r="D22" s="13"/>
      <c r="E22" s="20" t="s">
        <v>19</v>
      </c>
      <c r="F22" s="15">
        <v>15830</v>
      </c>
      <c r="G22" s="13">
        <f>H22-F22</f>
        <v>1026</v>
      </c>
      <c r="H22" s="16">
        <v>16856</v>
      </c>
    </row>
    <row r="23" spans="1:8">
      <c r="A23" s="12" t="s">
        <v>39</v>
      </c>
      <c r="B23" s="13">
        <v>16200</v>
      </c>
      <c r="C23" s="13">
        <f>D23-B23</f>
        <v>-10400</v>
      </c>
      <c r="D23" s="13">
        <v>5800</v>
      </c>
      <c r="E23" s="20" t="s">
        <v>40</v>
      </c>
      <c r="F23" s="15"/>
      <c r="G23" s="13">
        <f>H23-F23</f>
        <v>1212</v>
      </c>
      <c r="H23" s="16">
        <v>1212</v>
      </c>
    </row>
    <row r="24" spans="1:8">
      <c r="A24" s="12" t="s">
        <v>41</v>
      </c>
      <c r="B24" s="13"/>
      <c r="C24" s="13">
        <f>D24-B24</f>
        <v>120</v>
      </c>
      <c r="D24" s="13">
        <v>120</v>
      </c>
      <c r="E24" s="19" t="s">
        <v>42</v>
      </c>
      <c r="F24" s="15">
        <v>1888</v>
      </c>
      <c r="G24" s="13">
        <f>H24-F24</f>
        <v>-68</v>
      </c>
      <c r="H24" s="16">
        <v>1820</v>
      </c>
    </row>
    <row r="25" spans="1:8">
      <c r="A25" s="12" t="s">
        <v>43</v>
      </c>
      <c r="B25" s="13"/>
      <c r="C25" s="13">
        <f>D25-B25</f>
        <v>220</v>
      </c>
      <c r="D25" s="13">
        <v>220</v>
      </c>
      <c r="E25" s="20" t="s">
        <v>11</v>
      </c>
      <c r="F25" s="13">
        <v>698</v>
      </c>
      <c r="G25" s="13">
        <f>H25-F25</f>
        <v>-133</v>
      </c>
      <c r="H25" s="13">
        <v>565</v>
      </c>
    </row>
    <row r="26" spans="1:8">
      <c r="A26" s="22" t="s">
        <v>44</v>
      </c>
      <c r="B26" s="23"/>
      <c r="C26" s="23">
        <f>D26-B26</f>
        <v>10</v>
      </c>
      <c r="D26" s="23">
        <v>10</v>
      </c>
      <c r="E26" s="24" t="s">
        <v>45</v>
      </c>
      <c r="F26" s="13"/>
      <c r="G26" s="13">
        <f>H26-F26</f>
        <v>40</v>
      </c>
      <c r="H26" s="13">
        <v>40</v>
      </c>
    </row>
    <row r="27" spans="1:8">
      <c r="A27" s="25"/>
      <c r="B27" s="13"/>
      <c r="C27" s="13">
        <f>D27-B27</f>
        <v>0</v>
      </c>
      <c r="D27" s="13"/>
      <c r="E27" s="20" t="s">
        <v>46</v>
      </c>
      <c r="F27" s="16">
        <v>17</v>
      </c>
      <c r="G27" s="13">
        <f>H27-F27</f>
        <v>-17</v>
      </c>
      <c r="H27" s="13"/>
    </row>
    <row r="28" spans="1:8">
      <c r="A28" s="25"/>
      <c r="B28" s="13"/>
      <c r="C28" s="13">
        <f>D28-B28</f>
        <v>0</v>
      </c>
      <c r="D28" s="13"/>
      <c r="E28" s="20" t="s">
        <v>19</v>
      </c>
      <c r="F28" s="16"/>
      <c r="G28" s="13">
        <f>H28-F28</f>
        <v>0</v>
      </c>
      <c r="H28" s="13"/>
    </row>
    <row r="29" spans="1:8">
      <c r="A29" s="26"/>
      <c r="B29" s="26"/>
      <c r="C29" s="26"/>
      <c r="D29" s="26"/>
      <c r="E29" s="20" t="s">
        <v>47</v>
      </c>
      <c r="F29" s="16">
        <v>1173</v>
      </c>
      <c r="G29" s="13">
        <f>H29-F29</f>
        <v>42</v>
      </c>
      <c r="H29" s="13">
        <v>1215</v>
      </c>
    </row>
    <row r="30" spans="1:8">
      <c r="A30" s="26"/>
      <c r="B30" s="26"/>
      <c r="C30" s="26"/>
      <c r="D30" s="26"/>
      <c r="E30" s="19" t="s">
        <v>48</v>
      </c>
      <c r="F30" s="16"/>
      <c r="G30" s="13">
        <f>H30-F30</f>
        <v>70</v>
      </c>
      <c r="H30" s="13">
        <v>70</v>
      </c>
    </row>
    <row r="31" spans="1:8">
      <c r="A31" s="26"/>
      <c r="B31" s="26"/>
      <c r="C31" s="26"/>
      <c r="D31" s="26"/>
      <c r="E31" s="20" t="s">
        <v>11</v>
      </c>
      <c r="F31" s="16"/>
      <c r="G31" s="13">
        <f>H31-F31</f>
        <v>0</v>
      </c>
      <c r="H31" s="13"/>
    </row>
    <row r="32" spans="1:8">
      <c r="A32" s="26"/>
      <c r="B32" s="26"/>
      <c r="C32" s="26"/>
      <c r="D32" s="26"/>
      <c r="E32" s="20" t="s">
        <v>49</v>
      </c>
      <c r="F32" s="16"/>
      <c r="G32" s="13">
        <f>H32-F32</f>
        <v>0</v>
      </c>
      <c r="H32" s="13"/>
    </row>
    <row r="33" spans="1:8">
      <c r="A33" s="26"/>
      <c r="B33" s="26"/>
      <c r="C33" s="26"/>
      <c r="D33" s="26"/>
      <c r="E33" s="20" t="s">
        <v>50</v>
      </c>
      <c r="F33" s="16"/>
      <c r="G33" s="13">
        <f>H33-F33</f>
        <v>70</v>
      </c>
      <c r="H33" s="13">
        <v>70</v>
      </c>
    </row>
    <row r="34" spans="1:8">
      <c r="A34" s="26"/>
      <c r="B34" s="26"/>
      <c r="C34" s="26"/>
      <c r="D34" s="26"/>
      <c r="E34" s="20" t="s">
        <v>51</v>
      </c>
      <c r="F34" s="16"/>
      <c r="G34" s="13">
        <f>H34-F34</f>
        <v>0</v>
      </c>
      <c r="H34" s="13"/>
    </row>
    <row r="35" spans="1:8">
      <c r="A35" s="26"/>
      <c r="B35" s="26"/>
      <c r="C35" s="26"/>
      <c r="D35" s="26"/>
      <c r="E35" s="19" t="s">
        <v>52</v>
      </c>
      <c r="F35" s="16">
        <v>5430</v>
      </c>
      <c r="G35" s="13">
        <f>H35-F35</f>
        <v>-4038</v>
      </c>
      <c r="H35" s="13">
        <v>1392</v>
      </c>
    </row>
    <row r="36" spans="1:8">
      <c r="A36" s="26"/>
      <c r="B36" s="26"/>
      <c r="C36" s="26"/>
      <c r="D36" s="26"/>
      <c r="E36" s="20" t="s">
        <v>11</v>
      </c>
      <c r="F36" s="16">
        <v>588</v>
      </c>
      <c r="G36" s="13">
        <f>H36-F36</f>
        <v>113</v>
      </c>
      <c r="H36" s="13">
        <v>701</v>
      </c>
    </row>
    <row r="37" spans="1:8">
      <c r="A37" s="26"/>
      <c r="B37" s="26"/>
      <c r="C37" s="26"/>
      <c r="D37" s="26"/>
      <c r="E37" s="20" t="s">
        <v>53</v>
      </c>
      <c r="F37" s="16">
        <v>200</v>
      </c>
      <c r="G37" s="13">
        <f>H37-F37</f>
        <v>-123</v>
      </c>
      <c r="H37" s="13">
        <v>77</v>
      </c>
    </row>
    <row r="38" spans="1:8">
      <c r="A38" s="26"/>
      <c r="B38" s="26"/>
      <c r="C38" s="26"/>
      <c r="D38" s="26"/>
      <c r="E38" s="20" t="s">
        <v>54</v>
      </c>
      <c r="F38" s="16">
        <v>800</v>
      </c>
      <c r="G38" s="13">
        <f>H38-F38</f>
        <v>-800</v>
      </c>
      <c r="H38" s="13"/>
    </row>
    <row r="39" spans="1:8">
      <c r="A39" s="26"/>
      <c r="B39" s="26"/>
      <c r="C39" s="26"/>
      <c r="D39" s="26"/>
      <c r="E39" s="20" t="s">
        <v>19</v>
      </c>
      <c r="F39" s="16">
        <v>792</v>
      </c>
      <c r="G39" s="13">
        <f>H39-F39</f>
        <v>-194</v>
      </c>
      <c r="H39" s="13">
        <v>598</v>
      </c>
    </row>
    <row r="40" spans="1:8">
      <c r="A40" s="26"/>
      <c r="B40" s="26"/>
      <c r="C40" s="26"/>
      <c r="D40" s="26"/>
      <c r="E40" s="20" t="s">
        <v>55</v>
      </c>
      <c r="F40" s="16">
        <v>3050</v>
      </c>
      <c r="G40" s="13">
        <f>H40-F40</f>
        <v>-3034</v>
      </c>
      <c r="H40" s="13">
        <v>16</v>
      </c>
    </row>
    <row r="41" spans="1:8">
      <c r="A41" s="26"/>
      <c r="B41" s="26"/>
      <c r="C41" s="26"/>
      <c r="D41" s="26"/>
      <c r="E41" s="19" t="s">
        <v>56</v>
      </c>
      <c r="F41" s="16">
        <v>1732</v>
      </c>
      <c r="G41" s="13">
        <f>H41-F41</f>
        <v>30</v>
      </c>
      <c r="H41" s="13">
        <v>1762</v>
      </c>
    </row>
    <row r="42" spans="1:8">
      <c r="A42" s="26"/>
      <c r="B42" s="26"/>
      <c r="C42" s="26"/>
      <c r="D42" s="26"/>
      <c r="E42" s="20" t="s">
        <v>11</v>
      </c>
      <c r="F42" s="16">
        <v>1732</v>
      </c>
      <c r="G42" s="13">
        <f>H42-F42</f>
        <v>30</v>
      </c>
      <c r="H42" s="13">
        <v>1762</v>
      </c>
    </row>
    <row r="43" spans="1:8">
      <c r="A43" s="26"/>
      <c r="B43" s="26"/>
      <c r="C43" s="26"/>
      <c r="D43" s="26"/>
      <c r="E43" s="20" t="s">
        <v>57</v>
      </c>
      <c r="F43" s="16"/>
      <c r="G43" s="13">
        <f>H43-F43</f>
        <v>0</v>
      </c>
      <c r="H43" s="13"/>
    </row>
    <row r="44" spans="1:8">
      <c r="A44" s="26"/>
      <c r="B44" s="26"/>
      <c r="C44" s="26"/>
      <c r="D44" s="26"/>
      <c r="E44" s="19" t="s">
        <v>58</v>
      </c>
      <c r="F44" s="16">
        <v>392</v>
      </c>
      <c r="G44" s="13">
        <f>H44-F44</f>
        <v>-59</v>
      </c>
      <c r="H44" s="13">
        <v>333</v>
      </c>
    </row>
    <row r="45" spans="1:8">
      <c r="A45" s="26"/>
      <c r="B45" s="26"/>
      <c r="C45" s="26"/>
      <c r="D45" s="26"/>
      <c r="E45" s="20" t="s">
        <v>11</v>
      </c>
      <c r="F45" s="16">
        <v>306</v>
      </c>
      <c r="G45" s="13">
        <f>H45-F45</f>
        <v>-17</v>
      </c>
      <c r="H45" s="13">
        <v>289</v>
      </c>
    </row>
    <row r="46" spans="1:8">
      <c r="A46" s="26"/>
      <c r="B46" s="26"/>
      <c r="C46" s="26"/>
      <c r="D46" s="26"/>
      <c r="E46" s="20" t="s">
        <v>59</v>
      </c>
      <c r="F46" s="16">
        <v>82</v>
      </c>
      <c r="G46" s="13">
        <f>H46-F46</f>
        <v>-38</v>
      </c>
      <c r="H46" s="13">
        <v>44</v>
      </c>
    </row>
    <row r="47" spans="1:8">
      <c r="A47" s="26"/>
      <c r="B47" s="26"/>
      <c r="C47" s="26"/>
      <c r="D47" s="26"/>
      <c r="E47" s="20" t="s">
        <v>19</v>
      </c>
      <c r="F47" s="16"/>
      <c r="G47" s="13">
        <f>H47-F47</f>
        <v>0</v>
      </c>
      <c r="H47" s="13"/>
    </row>
    <row r="48" spans="1:8">
      <c r="A48" s="26"/>
      <c r="B48" s="26"/>
      <c r="C48" s="26"/>
      <c r="D48" s="26"/>
      <c r="E48" s="20" t="s">
        <v>60</v>
      </c>
      <c r="F48" s="16">
        <v>4</v>
      </c>
      <c r="G48" s="13">
        <f>H48-F48</f>
        <v>-4</v>
      </c>
      <c r="H48" s="13"/>
    </row>
    <row r="49" spans="1:8">
      <c r="A49" s="26"/>
      <c r="B49" s="26"/>
      <c r="C49" s="26"/>
      <c r="D49" s="26"/>
      <c r="E49" s="19" t="s">
        <v>61</v>
      </c>
      <c r="F49" s="16">
        <v>2288</v>
      </c>
      <c r="G49" s="13">
        <f>H49-F49</f>
        <v>-436</v>
      </c>
      <c r="H49" s="13">
        <v>1852</v>
      </c>
    </row>
    <row r="50" spans="1:8">
      <c r="A50" s="26"/>
      <c r="B50" s="26"/>
      <c r="C50" s="26"/>
      <c r="D50" s="26"/>
      <c r="E50" s="20" t="s">
        <v>11</v>
      </c>
      <c r="F50" s="16">
        <v>2068</v>
      </c>
      <c r="G50" s="13">
        <f>H50-F50</f>
        <v>-467</v>
      </c>
      <c r="H50" s="13">
        <v>1601</v>
      </c>
    </row>
    <row r="51" spans="1:8">
      <c r="A51" s="26"/>
      <c r="B51" s="26"/>
      <c r="C51" s="26"/>
      <c r="D51" s="26"/>
      <c r="E51" s="20" t="s">
        <v>19</v>
      </c>
      <c r="F51" s="16">
        <v>220</v>
      </c>
      <c r="G51" s="13">
        <f>H51-F51</f>
        <v>31</v>
      </c>
      <c r="H51" s="13">
        <v>251</v>
      </c>
    </row>
    <row r="52" spans="1:8">
      <c r="A52" s="26"/>
      <c r="B52" s="26"/>
      <c r="C52" s="26"/>
      <c r="D52" s="26"/>
      <c r="E52" s="20" t="s">
        <v>62</v>
      </c>
      <c r="F52" s="16"/>
      <c r="G52" s="13">
        <f>H52-F52</f>
        <v>0</v>
      </c>
      <c r="H52" s="13"/>
    </row>
    <row r="53" spans="1:8">
      <c r="A53" s="26"/>
      <c r="B53" s="26"/>
      <c r="C53" s="26"/>
      <c r="D53" s="26"/>
      <c r="E53" s="19" t="s">
        <v>63</v>
      </c>
      <c r="F53" s="16">
        <v>103</v>
      </c>
      <c r="G53" s="13">
        <f>H53-F53</f>
        <v>29</v>
      </c>
      <c r="H53" s="13">
        <v>132</v>
      </c>
    </row>
    <row r="54" spans="1:8">
      <c r="A54" s="26"/>
      <c r="B54" s="26"/>
      <c r="C54" s="26"/>
      <c r="D54" s="26"/>
      <c r="E54" s="20" t="s">
        <v>11</v>
      </c>
      <c r="F54" s="16"/>
      <c r="G54" s="13">
        <f>H54-F54</f>
        <v>0</v>
      </c>
      <c r="H54" s="13"/>
    </row>
    <row r="55" spans="1:8">
      <c r="A55" s="26"/>
      <c r="B55" s="26"/>
      <c r="C55" s="26"/>
      <c r="D55" s="26"/>
      <c r="E55" s="20" t="s">
        <v>64</v>
      </c>
      <c r="F55" s="16"/>
      <c r="G55" s="13">
        <f>H55-F55</f>
        <v>41</v>
      </c>
      <c r="H55" s="13">
        <v>41</v>
      </c>
    </row>
    <row r="56" spans="1:8">
      <c r="A56" s="26"/>
      <c r="B56" s="26"/>
      <c r="C56" s="26"/>
      <c r="D56" s="26"/>
      <c r="E56" s="20" t="s">
        <v>19</v>
      </c>
      <c r="F56" s="16">
        <v>103</v>
      </c>
      <c r="G56" s="13">
        <f>H56-F56</f>
        <v>-12</v>
      </c>
      <c r="H56" s="13">
        <v>91</v>
      </c>
    </row>
    <row r="57" spans="1:8">
      <c r="A57" s="26"/>
      <c r="B57" s="26"/>
      <c r="C57" s="26"/>
      <c r="D57" s="26"/>
      <c r="E57" s="19" t="s">
        <v>65</v>
      </c>
      <c r="F57" s="16">
        <v>5</v>
      </c>
      <c r="G57" s="13">
        <f>H57-F57</f>
        <v>-5</v>
      </c>
      <c r="H57" s="13"/>
    </row>
    <row r="58" spans="1:8">
      <c r="A58" s="26"/>
      <c r="B58" s="26"/>
      <c r="C58" s="26"/>
      <c r="D58" s="26"/>
      <c r="E58" s="20" t="s">
        <v>66</v>
      </c>
      <c r="F58" s="16">
        <v>5</v>
      </c>
      <c r="G58" s="13">
        <f>H58-F58</f>
        <v>-5</v>
      </c>
      <c r="H58" s="13"/>
    </row>
    <row r="59" spans="1:8">
      <c r="A59" s="26"/>
      <c r="B59" s="26"/>
      <c r="C59" s="26"/>
      <c r="D59" s="26"/>
      <c r="E59" s="19" t="s">
        <v>67</v>
      </c>
      <c r="F59" s="16">
        <v>84</v>
      </c>
      <c r="G59" s="13">
        <f>H59-F59</f>
        <v>-13</v>
      </c>
      <c r="H59" s="13">
        <v>71</v>
      </c>
    </row>
    <row r="60" spans="1:8">
      <c r="A60" s="26"/>
      <c r="B60" s="26"/>
      <c r="C60" s="26"/>
      <c r="D60" s="26"/>
      <c r="E60" s="20" t="s">
        <v>11</v>
      </c>
      <c r="F60" s="16"/>
      <c r="G60" s="13">
        <f>H60-F60</f>
        <v>0</v>
      </c>
      <c r="H60" s="13"/>
    </row>
    <row r="61" spans="1:8">
      <c r="A61" s="26"/>
      <c r="B61" s="26"/>
      <c r="C61" s="26"/>
      <c r="D61" s="26"/>
      <c r="E61" s="20" t="s">
        <v>68</v>
      </c>
      <c r="F61" s="16">
        <v>84</v>
      </c>
      <c r="G61" s="13">
        <f>H61-F61</f>
        <v>-13</v>
      </c>
      <c r="H61" s="13">
        <v>71</v>
      </c>
    </row>
    <row r="62" spans="1:8">
      <c r="A62" s="26"/>
      <c r="B62" s="26"/>
      <c r="C62" s="26"/>
      <c r="D62" s="26"/>
      <c r="E62" s="20" t="s">
        <v>69</v>
      </c>
      <c r="F62" s="16"/>
      <c r="G62" s="13">
        <f>H62-F62</f>
        <v>0</v>
      </c>
      <c r="H62" s="13"/>
    </row>
    <row r="63" spans="1:8">
      <c r="A63" s="26"/>
      <c r="B63" s="26"/>
      <c r="C63" s="26"/>
      <c r="D63" s="26"/>
      <c r="E63" s="19" t="s">
        <v>70</v>
      </c>
      <c r="F63" s="16">
        <v>29</v>
      </c>
      <c r="G63" s="13">
        <f>H63-F63</f>
        <v>4</v>
      </c>
      <c r="H63" s="13">
        <v>33</v>
      </c>
    </row>
    <row r="64" spans="1:8">
      <c r="A64" s="26"/>
      <c r="B64" s="26"/>
      <c r="C64" s="26"/>
      <c r="D64" s="26"/>
      <c r="E64" s="20" t="s">
        <v>11</v>
      </c>
      <c r="F64" s="16">
        <v>29</v>
      </c>
      <c r="G64" s="13">
        <f>H64-F64</f>
        <v>4</v>
      </c>
      <c r="H64" s="13">
        <v>33</v>
      </c>
    </row>
    <row r="65" spans="1:8">
      <c r="A65" s="26"/>
      <c r="B65" s="26"/>
      <c r="C65" s="26"/>
      <c r="D65" s="26"/>
      <c r="E65" s="19" t="s">
        <v>71</v>
      </c>
      <c r="F65" s="16">
        <v>320</v>
      </c>
      <c r="G65" s="13">
        <f>H65-F65</f>
        <v>14</v>
      </c>
      <c r="H65" s="13">
        <v>334</v>
      </c>
    </row>
    <row r="66" spans="1:8">
      <c r="A66" s="26"/>
      <c r="B66" s="26"/>
      <c r="C66" s="26"/>
      <c r="D66" s="26"/>
      <c r="E66" s="20" t="s">
        <v>11</v>
      </c>
      <c r="F66" s="16">
        <v>235</v>
      </c>
      <c r="G66" s="13">
        <f>H66-F66</f>
        <v>-36</v>
      </c>
      <c r="H66" s="13">
        <v>199</v>
      </c>
    </row>
    <row r="67" spans="1:8">
      <c r="A67" s="26"/>
      <c r="B67" s="26"/>
      <c r="C67" s="26"/>
      <c r="D67" s="26"/>
      <c r="E67" s="20" t="s">
        <v>72</v>
      </c>
      <c r="F67" s="16">
        <v>15</v>
      </c>
      <c r="G67" s="13">
        <f>H67-F67</f>
        <v>-15</v>
      </c>
      <c r="H67" s="13"/>
    </row>
    <row r="68" spans="1:8">
      <c r="A68" s="26"/>
      <c r="B68" s="26"/>
      <c r="C68" s="26"/>
      <c r="D68" s="26"/>
      <c r="E68" s="20" t="s">
        <v>19</v>
      </c>
      <c r="F68" s="16"/>
      <c r="G68" s="13">
        <f>H68-F68</f>
        <v>0</v>
      </c>
      <c r="H68" s="13"/>
    </row>
    <row r="69" spans="1:8">
      <c r="A69" s="26"/>
      <c r="B69" s="26"/>
      <c r="C69" s="26"/>
      <c r="D69" s="26"/>
      <c r="E69" s="20" t="s">
        <v>73</v>
      </c>
      <c r="F69" s="16">
        <v>70</v>
      </c>
      <c r="G69" s="13">
        <f t="shared" ref="G69:G132" si="2">H69-F69</f>
        <v>65</v>
      </c>
      <c r="H69" s="13">
        <v>135</v>
      </c>
    </row>
    <row r="70" spans="1:8">
      <c r="A70" s="26"/>
      <c r="B70" s="26"/>
      <c r="C70" s="26"/>
      <c r="D70" s="26"/>
      <c r="E70" s="19" t="s">
        <v>74</v>
      </c>
      <c r="F70" s="16">
        <v>432</v>
      </c>
      <c r="G70" s="13">
        <f>H70-F70</f>
        <v>-14</v>
      </c>
      <c r="H70" s="13">
        <v>418</v>
      </c>
    </row>
    <row r="71" spans="1:8">
      <c r="A71" s="26"/>
      <c r="B71" s="26"/>
      <c r="C71" s="26"/>
      <c r="D71" s="26"/>
      <c r="E71" s="20" t="s">
        <v>11</v>
      </c>
      <c r="F71" s="16">
        <v>432</v>
      </c>
      <c r="G71" s="13">
        <f>H71-F71</f>
        <v>-14</v>
      </c>
      <c r="H71" s="13">
        <v>418</v>
      </c>
    </row>
    <row r="72" spans="1:8">
      <c r="A72" s="26"/>
      <c r="B72" s="26"/>
      <c r="C72" s="26"/>
      <c r="D72" s="26"/>
      <c r="E72" s="20" t="s">
        <v>13</v>
      </c>
      <c r="F72" s="16"/>
      <c r="G72" s="13">
        <f>H72-F72</f>
        <v>0</v>
      </c>
      <c r="H72" s="13"/>
    </row>
    <row r="73" spans="1:8">
      <c r="A73" s="26"/>
      <c r="B73" s="26"/>
      <c r="C73" s="26"/>
      <c r="D73" s="26"/>
      <c r="E73" s="20" t="s">
        <v>75</v>
      </c>
      <c r="F73" s="16"/>
      <c r="G73" s="13">
        <f>H73-F73</f>
        <v>0</v>
      </c>
      <c r="H73" s="13"/>
    </row>
    <row r="74" spans="1:8">
      <c r="A74" s="26"/>
      <c r="B74" s="26"/>
      <c r="C74" s="26"/>
      <c r="D74" s="26"/>
      <c r="E74" s="20" t="s">
        <v>19</v>
      </c>
      <c r="F74" s="16"/>
      <c r="G74" s="13">
        <f>H74-F74</f>
        <v>0</v>
      </c>
      <c r="H74" s="13"/>
    </row>
    <row r="75" spans="1:8">
      <c r="A75" s="26"/>
      <c r="B75" s="26"/>
      <c r="C75" s="26"/>
      <c r="D75" s="26"/>
      <c r="E75" s="20" t="s">
        <v>76</v>
      </c>
      <c r="F75" s="16">
        <v>0</v>
      </c>
      <c r="G75" s="13">
        <f>H75-F75</f>
        <v>0</v>
      </c>
      <c r="H75" s="13"/>
    </row>
    <row r="76" spans="1:8">
      <c r="A76" s="26"/>
      <c r="B76" s="26"/>
      <c r="C76" s="26"/>
      <c r="D76" s="26"/>
      <c r="E76" s="19" t="s">
        <v>77</v>
      </c>
      <c r="F76" s="16">
        <v>1968</v>
      </c>
      <c r="G76" s="13">
        <f>H76-F76</f>
        <v>-866</v>
      </c>
      <c r="H76" s="13">
        <f>SUM(H77:H79)</f>
        <v>1102</v>
      </c>
    </row>
    <row r="77" spans="1:8">
      <c r="A77" s="26"/>
      <c r="B77" s="26"/>
      <c r="C77" s="26"/>
      <c r="D77" s="26"/>
      <c r="E77" s="20" t="s">
        <v>11</v>
      </c>
      <c r="F77" s="16">
        <v>753</v>
      </c>
      <c r="G77" s="13">
        <f>H77-F77</f>
        <v>29</v>
      </c>
      <c r="H77" s="13">
        <v>782</v>
      </c>
    </row>
    <row r="78" spans="1:8">
      <c r="A78" s="26"/>
      <c r="B78" s="26"/>
      <c r="C78" s="26"/>
      <c r="D78" s="26"/>
      <c r="E78" s="20" t="s">
        <v>19</v>
      </c>
      <c r="F78" s="16">
        <v>50</v>
      </c>
      <c r="G78" s="13">
        <f>H78-F78</f>
        <v>-9</v>
      </c>
      <c r="H78" s="13">
        <v>41</v>
      </c>
    </row>
    <row r="79" spans="1:8">
      <c r="A79" s="26"/>
      <c r="B79" s="26"/>
      <c r="C79" s="26"/>
      <c r="D79" s="26"/>
      <c r="E79" s="20" t="s">
        <v>78</v>
      </c>
      <c r="F79" s="16">
        <v>1165</v>
      </c>
      <c r="G79" s="13">
        <f>H79-F79</f>
        <v>-886</v>
      </c>
      <c r="H79" s="13">
        <v>279</v>
      </c>
    </row>
    <row r="80" spans="1:8">
      <c r="A80" s="26"/>
      <c r="B80" s="26"/>
      <c r="C80" s="26"/>
      <c r="D80" s="26"/>
      <c r="E80" s="19" t="s">
        <v>79</v>
      </c>
      <c r="F80" s="16">
        <v>729</v>
      </c>
      <c r="G80" s="13">
        <f>H80-F80</f>
        <v>-50</v>
      </c>
      <c r="H80" s="13">
        <v>679</v>
      </c>
    </row>
    <row r="81" spans="1:8">
      <c r="A81" s="26"/>
      <c r="B81" s="26"/>
      <c r="C81" s="26"/>
      <c r="D81" s="26"/>
      <c r="E81" s="20" t="s">
        <v>11</v>
      </c>
      <c r="F81" s="16">
        <v>159</v>
      </c>
      <c r="G81" s="13">
        <f>H81-F81</f>
        <v>-18</v>
      </c>
      <c r="H81" s="13">
        <v>141</v>
      </c>
    </row>
    <row r="82" spans="1:8">
      <c r="A82" s="26"/>
      <c r="B82" s="26"/>
      <c r="C82" s="26"/>
      <c r="D82" s="26"/>
      <c r="E82" s="20" t="s">
        <v>19</v>
      </c>
      <c r="F82" s="16">
        <v>116</v>
      </c>
      <c r="G82" s="13">
        <f>H82-F82</f>
        <v>-6</v>
      </c>
      <c r="H82" s="13">
        <v>110</v>
      </c>
    </row>
    <row r="83" spans="1:8">
      <c r="A83" s="26"/>
      <c r="B83" s="26"/>
      <c r="C83" s="26"/>
      <c r="D83" s="26"/>
      <c r="E83" s="20" t="s">
        <v>80</v>
      </c>
      <c r="F83" s="16">
        <v>454</v>
      </c>
      <c r="G83" s="13">
        <f>H83-F83</f>
        <v>-26</v>
      </c>
      <c r="H83" s="13">
        <v>428</v>
      </c>
    </row>
    <row r="84" spans="1:8">
      <c r="A84" s="26"/>
      <c r="B84" s="26"/>
      <c r="C84" s="26"/>
      <c r="D84" s="26"/>
      <c r="E84" s="19" t="s">
        <v>81</v>
      </c>
      <c r="F84" s="16">
        <v>177</v>
      </c>
      <c r="G84" s="13">
        <f>H84-F84</f>
        <v>-7</v>
      </c>
      <c r="H84" s="13">
        <v>170</v>
      </c>
    </row>
    <row r="85" spans="1:8">
      <c r="A85" s="26"/>
      <c r="B85" s="26"/>
      <c r="C85" s="26"/>
      <c r="D85" s="26"/>
      <c r="E85" s="20" t="s">
        <v>11</v>
      </c>
      <c r="F85" s="16">
        <v>177</v>
      </c>
      <c r="G85" s="13">
        <f>H85-F85</f>
        <v>-54</v>
      </c>
      <c r="H85" s="13">
        <v>123</v>
      </c>
    </row>
    <row r="86" spans="1:8">
      <c r="A86" s="26"/>
      <c r="B86" s="26"/>
      <c r="C86" s="26"/>
      <c r="D86" s="26"/>
      <c r="E86" s="21" t="s">
        <v>82</v>
      </c>
      <c r="F86" s="16"/>
      <c r="G86" s="13">
        <f>H86-F86</f>
        <v>0</v>
      </c>
      <c r="H86" s="13"/>
    </row>
    <row r="87" spans="1:8">
      <c r="A87" s="26"/>
      <c r="B87" s="26"/>
      <c r="C87" s="26"/>
      <c r="D87" s="26"/>
      <c r="E87" s="21" t="s">
        <v>83</v>
      </c>
      <c r="F87" s="16"/>
      <c r="G87" s="13">
        <f>H87-F87</f>
        <v>47</v>
      </c>
      <c r="H87" s="13">
        <v>47</v>
      </c>
    </row>
    <row r="88" spans="1:8">
      <c r="A88" s="26"/>
      <c r="B88" s="26"/>
      <c r="C88" s="26"/>
      <c r="D88" s="26"/>
      <c r="E88" s="20" t="s">
        <v>19</v>
      </c>
      <c r="F88" s="16"/>
      <c r="G88" s="13">
        <f>H88-F88</f>
        <v>0</v>
      </c>
      <c r="H88" s="13"/>
    </row>
    <row r="89" spans="1:8">
      <c r="A89" s="26"/>
      <c r="B89" s="26"/>
      <c r="C89" s="26"/>
      <c r="D89" s="26"/>
      <c r="E89" s="20" t="s">
        <v>84</v>
      </c>
      <c r="F89" s="16"/>
      <c r="G89" s="13">
        <f>H89-F89</f>
        <v>0</v>
      </c>
      <c r="H89" s="13"/>
    </row>
    <row r="90" spans="1:8">
      <c r="A90" s="26"/>
      <c r="B90" s="26"/>
      <c r="C90" s="26"/>
      <c r="D90" s="26"/>
      <c r="E90" s="19" t="s">
        <v>85</v>
      </c>
      <c r="F90" s="16">
        <v>493</v>
      </c>
      <c r="G90" s="13">
        <f>H90-F90</f>
        <v>-97</v>
      </c>
      <c r="H90" s="13">
        <v>396</v>
      </c>
    </row>
    <row r="91" spans="1:8">
      <c r="A91" s="26"/>
      <c r="B91" s="26"/>
      <c r="C91" s="26"/>
      <c r="D91" s="26"/>
      <c r="E91" s="20" t="s">
        <v>11</v>
      </c>
      <c r="F91" s="16">
        <v>324</v>
      </c>
      <c r="G91" s="13">
        <f>H91-F91</f>
        <v>32</v>
      </c>
      <c r="H91" s="13">
        <v>356</v>
      </c>
    </row>
    <row r="92" spans="1:8">
      <c r="A92" s="26"/>
      <c r="B92" s="26"/>
      <c r="C92" s="26"/>
      <c r="D92" s="26"/>
      <c r="E92" s="20" t="s">
        <v>19</v>
      </c>
      <c r="F92" s="16">
        <v>19</v>
      </c>
      <c r="G92" s="13">
        <f>H92-F92</f>
        <v>7</v>
      </c>
      <c r="H92" s="13">
        <v>26</v>
      </c>
    </row>
    <row r="93" spans="1:8">
      <c r="A93" s="26"/>
      <c r="B93" s="26"/>
      <c r="C93" s="26"/>
      <c r="D93" s="26"/>
      <c r="E93" s="20" t="s">
        <v>85</v>
      </c>
      <c r="F93" s="16">
        <v>150</v>
      </c>
      <c r="G93" s="13">
        <f>H93-F93</f>
        <v>-136</v>
      </c>
      <c r="H93" s="13">
        <v>14</v>
      </c>
    </row>
    <row r="94" spans="1:8">
      <c r="A94" s="26"/>
      <c r="B94" s="26"/>
      <c r="C94" s="26"/>
      <c r="D94" s="26"/>
      <c r="E94" s="19" t="s">
        <v>86</v>
      </c>
      <c r="F94" s="16">
        <v>4174</v>
      </c>
      <c r="G94" s="13">
        <f>H94-F94</f>
        <v>-829</v>
      </c>
      <c r="H94" s="13">
        <v>3345</v>
      </c>
    </row>
    <row r="95" spans="1:8">
      <c r="A95" s="26"/>
      <c r="B95" s="26"/>
      <c r="C95" s="26"/>
      <c r="D95" s="26"/>
      <c r="E95" s="20" t="s">
        <v>11</v>
      </c>
      <c r="F95" s="16">
        <v>2934</v>
      </c>
      <c r="G95" s="13">
        <f>H95-F95</f>
        <v>-480</v>
      </c>
      <c r="H95" s="13">
        <v>2454</v>
      </c>
    </row>
    <row r="96" spans="1:8">
      <c r="A96" s="26"/>
      <c r="B96" s="26"/>
      <c r="C96" s="26"/>
      <c r="D96" s="26"/>
      <c r="E96" s="20" t="s">
        <v>87</v>
      </c>
      <c r="F96" s="16">
        <v>30</v>
      </c>
      <c r="G96" s="13">
        <f>H96-F96</f>
        <v>-13</v>
      </c>
      <c r="H96" s="13">
        <v>17</v>
      </c>
    </row>
    <row r="97" spans="1:8">
      <c r="A97" s="26"/>
      <c r="B97" s="26"/>
      <c r="C97" s="26"/>
      <c r="D97" s="26"/>
      <c r="E97" s="20" t="s">
        <v>19</v>
      </c>
      <c r="F97" s="16">
        <v>1065</v>
      </c>
      <c r="G97" s="13">
        <f>H97-F97</f>
        <v>-521</v>
      </c>
      <c r="H97" s="13">
        <v>544</v>
      </c>
    </row>
    <row r="98" spans="1:8">
      <c r="A98" s="26"/>
      <c r="B98" s="26"/>
      <c r="C98" s="26"/>
      <c r="D98" s="26"/>
      <c r="E98" s="20" t="s">
        <v>88</v>
      </c>
      <c r="F98" s="16">
        <v>145</v>
      </c>
      <c r="G98" s="13">
        <f>H98-F98</f>
        <v>185</v>
      </c>
      <c r="H98" s="13">
        <v>330</v>
      </c>
    </row>
    <row r="99" spans="1:8">
      <c r="A99" s="26"/>
      <c r="B99" s="26"/>
      <c r="C99" s="26"/>
      <c r="D99" s="26"/>
      <c r="E99" s="19" t="s">
        <v>89</v>
      </c>
      <c r="F99" s="16">
        <v>4466</v>
      </c>
      <c r="G99" s="13">
        <f>H99-F99</f>
        <v>-4173</v>
      </c>
      <c r="H99" s="13">
        <v>293</v>
      </c>
    </row>
    <row r="100" spans="1:8">
      <c r="A100" s="26"/>
      <c r="B100" s="26"/>
      <c r="C100" s="26"/>
      <c r="D100" s="26"/>
      <c r="E100" s="21" t="s">
        <v>89</v>
      </c>
      <c r="F100" s="16">
        <v>4466</v>
      </c>
      <c r="G100" s="13">
        <f>H100-F100</f>
        <v>-4173</v>
      </c>
      <c r="H100" s="13">
        <v>293</v>
      </c>
    </row>
    <row r="101" spans="1:8">
      <c r="A101" s="26"/>
      <c r="B101" s="26"/>
      <c r="C101" s="26"/>
      <c r="D101" s="26"/>
      <c r="E101" s="14" t="s">
        <v>90</v>
      </c>
      <c r="F101" s="16">
        <v>249</v>
      </c>
      <c r="G101" s="13">
        <f>H101-F101</f>
        <v>193</v>
      </c>
      <c r="H101" s="13">
        <f>H102</f>
        <v>442</v>
      </c>
    </row>
    <row r="102" spans="1:8">
      <c r="A102" s="26"/>
      <c r="B102" s="26"/>
      <c r="C102" s="26"/>
      <c r="D102" s="26"/>
      <c r="E102" s="19" t="s">
        <v>91</v>
      </c>
      <c r="F102" s="16">
        <v>249</v>
      </c>
      <c r="G102" s="13">
        <f>H102-F102</f>
        <v>193</v>
      </c>
      <c r="H102" s="13">
        <f>SUM(H103:H106)</f>
        <v>442</v>
      </c>
    </row>
    <row r="103" spans="1:8">
      <c r="A103" s="26"/>
      <c r="B103" s="26"/>
      <c r="C103" s="26"/>
      <c r="D103" s="26"/>
      <c r="E103" s="20" t="s">
        <v>92</v>
      </c>
      <c r="F103" s="16">
        <v>26</v>
      </c>
      <c r="G103" s="13">
        <f>H103-F103</f>
        <v>35</v>
      </c>
      <c r="H103" s="13">
        <v>61</v>
      </c>
    </row>
    <row r="104" spans="1:8">
      <c r="A104" s="26"/>
      <c r="B104" s="26"/>
      <c r="C104" s="26"/>
      <c r="D104" s="26"/>
      <c r="E104" s="20" t="s">
        <v>93</v>
      </c>
      <c r="F104" s="16">
        <v>127</v>
      </c>
      <c r="G104" s="13">
        <f>H104-F104</f>
        <v>-52</v>
      </c>
      <c r="H104" s="13">
        <v>75</v>
      </c>
    </row>
    <row r="105" spans="1:8">
      <c r="A105" s="26"/>
      <c r="B105" s="26"/>
      <c r="C105" s="26"/>
      <c r="D105" s="26"/>
      <c r="E105" s="20" t="s">
        <v>94</v>
      </c>
      <c r="F105" s="16">
        <v>96</v>
      </c>
      <c r="G105" s="13">
        <f>H105-F105</f>
        <v>-1</v>
      </c>
      <c r="H105" s="13">
        <v>95</v>
      </c>
    </row>
    <row r="106" spans="1:8">
      <c r="A106" s="26"/>
      <c r="B106" s="26"/>
      <c r="C106" s="26"/>
      <c r="D106" s="26"/>
      <c r="E106" s="20" t="s">
        <v>95</v>
      </c>
      <c r="F106" s="16"/>
      <c r="G106" s="13">
        <f>H106-F106</f>
        <v>211</v>
      </c>
      <c r="H106" s="13">
        <v>211</v>
      </c>
    </row>
    <row r="107" spans="1:8">
      <c r="A107" s="26"/>
      <c r="B107" s="26"/>
      <c r="C107" s="26"/>
      <c r="D107" s="26"/>
      <c r="E107" s="14" t="s">
        <v>96</v>
      </c>
      <c r="F107" s="16">
        <f>F110+F122</f>
        <v>11907</v>
      </c>
      <c r="G107" s="13">
        <f>H107-F107</f>
        <v>1184</v>
      </c>
      <c r="H107" s="13">
        <f>H108+H110+H115+H120+H122</f>
        <v>13091</v>
      </c>
    </row>
    <row r="108" spans="1:8">
      <c r="A108" s="26"/>
      <c r="B108" s="26"/>
      <c r="C108" s="26"/>
      <c r="D108" s="26"/>
      <c r="E108" s="19" t="s">
        <v>97</v>
      </c>
      <c r="F108" s="16"/>
      <c r="G108" s="13">
        <f>H108-F108</f>
        <v>0</v>
      </c>
      <c r="H108" s="13"/>
    </row>
    <row r="109" spans="1:8">
      <c r="A109" s="26"/>
      <c r="B109" s="26"/>
      <c r="C109" s="26"/>
      <c r="D109" s="26"/>
      <c r="E109" s="20" t="s">
        <v>97</v>
      </c>
      <c r="F109" s="16"/>
      <c r="G109" s="13">
        <f>H109-F109</f>
        <v>0</v>
      </c>
      <c r="H109" s="13"/>
    </row>
    <row r="110" spans="1:8">
      <c r="A110" s="26"/>
      <c r="B110" s="26"/>
      <c r="C110" s="26"/>
      <c r="D110" s="26"/>
      <c r="E110" s="27" t="s">
        <v>98</v>
      </c>
      <c r="F110" s="16">
        <v>10751</v>
      </c>
      <c r="G110" s="13">
        <f>H110-F110</f>
        <v>1359</v>
      </c>
      <c r="H110" s="13">
        <f>SUM(H111:H114)</f>
        <v>12110</v>
      </c>
    </row>
    <row r="111" spans="1:8">
      <c r="A111" s="26"/>
      <c r="B111" s="26"/>
      <c r="C111" s="26"/>
      <c r="D111" s="26"/>
      <c r="E111" s="28" t="s">
        <v>99</v>
      </c>
      <c r="F111" s="16">
        <v>9272</v>
      </c>
      <c r="G111" s="13">
        <f>H111-F111</f>
        <v>-1098</v>
      </c>
      <c r="H111" s="13">
        <v>8174</v>
      </c>
    </row>
    <row r="112" spans="1:8">
      <c r="A112" s="26"/>
      <c r="B112" s="26"/>
      <c r="C112" s="26"/>
      <c r="D112" s="26"/>
      <c r="E112" s="20" t="s">
        <v>82</v>
      </c>
      <c r="F112" s="16"/>
      <c r="G112" s="13">
        <f>H112-F112</f>
        <v>0</v>
      </c>
      <c r="H112" s="13"/>
    </row>
    <row r="113" spans="1:8">
      <c r="A113" s="26"/>
      <c r="B113" s="26"/>
      <c r="C113" s="26"/>
      <c r="D113" s="26"/>
      <c r="E113" s="20" t="s">
        <v>100</v>
      </c>
      <c r="F113" s="16"/>
      <c r="G113" s="13">
        <f>H113-F113</f>
        <v>728</v>
      </c>
      <c r="H113" s="13">
        <v>728</v>
      </c>
    </row>
    <row r="114" spans="1:8">
      <c r="A114" s="26"/>
      <c r="B114" s="26"/>
      <c r="C114" s="26"/>
      <c r="D114" s="26"/>
      <c r="E114" s="20" t="s">
        <v>101</v>
      </c>
      <c r="F114" s="16">
        <v>1479</v>
      </c>
      <c r="G114" s="13">
        <f>H114-F114</f>
        <v>1729</v>
      </c>
      <c r="H114" s="13">
        <v>3208</v>
      </c>
    </row>
    <row r="115" spans="1:8">
      <c r="A115" s="26"/>
      <c r="B115" s="26"/>
      <c r="C115" s="26"/>
      <c r="D115" s="26"/>
      <c r="E115" s="19" t="s">
        <v>102</v>
      </c>
      <c r="F115" s="16"/>
      <c r="G115" s="13">
        <f>H115-F115</f>
        <v>2</v>
      </c>
      <c r="H115" s="13">
        <v>2</v>
      </c>
    </row>
    <row r="116" spans="1:8">
      <c r="A116" s="26"/>
      <c r="B116" s="26"/>
      <c r="C116" s="26"/>
      <c r="D116" s="26"/>
      <c r="E116" s="21" t="s">
        <v>11</v>
      </c>
      <c r="F116" s="16"/>
      <c r="G116" s="13">
        <f>H116-F116</f>
        <v>2</v>
      </c>
      <c r="H116" s="13">
        <v>2</v>
      </c>
    </row>
    <row r="117" spans="1:8">
      <c r="A117" s="26"/>
      <c r="B117" s="26"/>
      <c r="C117" s="26"/>
      <c r="D117" s="26"/>
      <c r="E117" s="20" t="s">
        <v>103</v>
      </c>
      <c r="F117" s="16"/>
      <c r="G117" s="13">
        <f>H117-F117</f>
        <v>0</v>
      </c>
      <c r="H117" s="13"/>
    </row>
    <row r="118" spans="1:8">
      <c r="A118" s="26"/>
      <c r="B118" s="26"/>
      <c r="C118" s="26"/>
      <c r="D118" s="26"/>
      <c r="E118" s="20" t="s">
        <v>19</v>
      </c>
      <c r="F118" s="16"/>
      <c r="G118" s="13">
        <f>H118-F118</f>
        <v>0</v>
      </c>
      <c r="H118" s="13"/>
    </row>
    <row r="119" spans="1:8">
      <c r="A119" s="26"/>
      <c r="B119" s="26"/>
      <c r="C119" s="26"/>
      <c r="D119" s="26"/>
      <c r="E119" s="20" t="s">
        <v>104</v>
      </c>
      <c r="F119" s="16"/>
      <c r="G119" s="13">
        <f>H119-F119</f>
        <v>0</v>
      </c>
      <c r="H119" s="13"/>
    </row>
    <row r="120" spans="1:8">
      <c r="A120" s="26"/>
      <c r="B120" s="26"/>
      <c r="C120" s="26"/>
      <c r="D120" s="26"/>
      <c r="E120" s="19" t="s">
        <v>105</v>
      </c>
      <c r="F120" s="16"/>
      <c r="G120" s="13">
        <f>H120-F120</f>
        <v>0</v>
      </c>
      <c r="H120" s="13"/>
    </row>
    <row r="121" spans="1:8">
      <c r="A121" s="26"/>
      <c r="B121" s="26"/>
      <c r="C121" s="26"/>
      <c r="D121" s="26"/>
      <c r="E121" s="20" t="s">
        <v>106</v>
      </c>
      <c r="F121" s="16"/>
      <c r="G121" s="13">
        <f>H121-F121</f>
        <v>0</v>
      </c>
      <c r="H121" s="13"/>
    </row>
    <row r="122" spans="1:8">
      <c r="A122" s="26"/>
      <c r="B122" s="26"/>
      <c r="C122" s="26"/>
      <c r="D122" s="26"/>
      <c r="E122" s="19" t="s">
        <v>107</v>
      </c>
      <c r="F122" s="16">
        <v>1156</v>
      </c>
      <c r="G122" s="13">
        <f>H122-F122</f>
        <v>-177</v>
      </c>
      <c r="H122" s="13">
        <v>979</v>
      </c>
    </row>
    <row r="123" spans="1:8">
      <c r="A123" s="26"/>
      <c r="B123" s="26"/>
      <c r="C123" s="26"/>
      <c r="D123" s="26"/>
      <c r="E123" s="20" t="s">
        <v>11</v>
      </c>
      <c r="F123" s="16">
        <v>732</v>
      </c>
      <c r="G123" s="13">
        <f>H123-F123</f>
        <v>-76</v>
      </c>
      <c r="H123" s="13">
        <v>656</v>
      </c>
    </row>
    <row r="124" spans="1:8">
      <c r="A124" s="26"/>
      <c r="B124" s="26"/>
      <c r="C124" s="26"/>
      <c r="D124" s="26"/>
      <c r="E124" s="20" t="s">
        <v>108</v>
      </c>
      <c r="F124" s="16">
        <v>30</v>
      </c>
      <c r="G124" s="13">
        <f>H124-F124</f>
        <v>-30</v>
      </c>
      <c r="H124" s="13"/>
    </row>
    <row r="125" spans="1:8">
      <c r="A125" s="26"/>
      <c r="B125" s="26"/>
      <c r="C125" s="26"/>
      <c r="D125" s="26"/>
      <c r="E125" s="20" t="s">
        <v>109</v>
      </c>
      <c r="F125" s="16">
        <v>5</v>
      </c>
      <c r="G125" s="13">
        <f>H125-F125</f>
        <v>-5</v>
      </c>
      <c r="H125" s="13"/>
    </row>
    <row r="126" spans="1:8">
      <c r="A126" s="26"/>
      <c r="B126" s="26"/>
      <c r="C126" s="26"/>
      <c r="D126" s="26"/>
      <c r="E126" s="20" t="s">
        <v>110</v>
      </c>
      <c r="F126" s="16"/>
      <c r="G126" s="13">
        <f>H126-F126</f>
        <v>0</v>
      </c>
      <c r="H126" s="13"/>
    </row>
    <row r="127" spans="1:8">
      <c r="A127" s="26"/>
      <c r="B127" s="26"/>
      <c r="C127" s="26"/>
      <c r="D127" s="26"/>
      <c r="E127" s="20" t="s">
        <v>111</v>
      </c>
      <c r="F127" s="16">
        <v>5</v>
      </c>
      <c r="G127" s="13">
        <f>H127-F127</f>
        <v>13</v>
      </c>
      <c r="H127" s="13">
        <v>18</v>
      </c>
    </row>
    <row r="128" spans="1:8">
      <c r="A128" s="26"/>
      <c r="B128" s="26"/>
      <c r="C128" s="26"/>
      <c r="D128" s="26"/>
      <c r="E128" s="21" t="s">
        <v>112</v>
      </c>
      <c r="F128" s="16">
        <v>10</v>
      </c>
      <c r="G128" s="13">
        <f>H128-F128</f>
        <v>-10</v>
      </c>
      <c r="H128" s="13"/>
    </row>
    <row r="129" spans="1:8">
      <c r="A129" s="26"/>
      <c r="B129" s="26"/>
      <c r="C129" s="26"/>
      <c r="D129" s="26"/>
      <c r="E129" s="20" t="s">
        <v>19</v>
      </c>
      <c r="F129" s="16"/>
      <c r="G129" s="13">
        <f>H129-F129</f>
        <v>0</v>
      </c>
      <c r="H129" s="13"/>
    </row>
    <row r="130" spans="1:8">
      <c r="A130" s="26"/>
      <c r="B130" s="26"/>
      <c r="C130" s="26"/>
      <c r="D130" s="26"/>
      <c r="E130" s="20" t="s">
        <v>113</v>
      </c>
      <c r="F130" s="16">
        <v>374</v>
      </c>
      <c r="G130" s="13">
        <f>H130-F130</f>
        <v>-69</v>
      </c>
      <c r="H130" s="13">
        <v>305</v>
      </c>
    </row>
    <row r="131" spans="1:8">
      <c r="A131" s="26"/>
      <c r="B131" s="26"/>
      <c r="C131" s="26"/>
      <c r="D131" s="26"/>
      <c r="E131" s="14" t="s">
        <v>114</v>
      </c>
      <c r="F131" s="16">
        <f>F132+F135+F141+F144+F147+F149+F152+F155</f>
        <v>74045</v>
      </c>
      <c r="G131" s="13">
        <f>H131-F131</f>
        <v>-2167</v>
      </c>
      <c r="H131" s="13">
        <f>H132+H135+H141+H144+H147+H149+H152+H155</f>
        <v>71878</v>
      </c>
    </row>
    <row r="132" spans="1:8">
      <c r="A132" s="26"/>
      <c r="B132" s="26"/>
      <c r="C132" s="26"/>
      <c r="D132" s="26"/>
      <c r="E132" s="19" t="s">
        <v>115</v>
      </c>
      <c r="F132" s="16">
        <v>210</v>
      </c>
      <c r="G132" s="13">
        <f>H132-F132</f>
        <v>4710</v>
      </c>
      <c r="H132" s="13">
        <v>4920</v>
      </c>
    </row>
    <row r="133" spans="1:8">
      <c r="A133" s="26"/>
      <c r="B133" s="26"/>
      <c r="C133" s="26"/>
      <c r="D133" s="26"/>
      <c r="E133" s="20" t="s">
        <v>11</v>
      </c>
      <c r="F133" s="16">
        <v>210</v>
      </c>
      <c r="G133" s="13">
        <f t="shared" ref="G133:G196" si="3">H133-F133</f>
        <v>4710</v>
      </c>
      <c r="H133" s="13">
        <v>4920</v>
      </c>
    </row>
    <row r="134" spans="1:8">
      <c r="A134" s="26"/>
      <c r="B134" s="26"/>
      <c r="C134" s="26"/>
      <c r="D134" s="26"/>
      <c r="E134" s="20" t="s">
        <v>116</v>
      </c>
      <c r="F134" s="16"/>
      <c r="G134" s="13">
        <f>H134-F134</f>
        <v>0</v>
      </c>
      <c r="H134" s="13"/>
    </row>
    <row r="135" spans="1:8">
      <c r="A135" s="26"/>
      <c r="B135" s="26"/>
      <c r="C135" s="26"/>
      <c r="D135" s="26"/>
      <c r="E135" s="19" t="s">
        <v>117</v>
      </c>
      <c r="F135" s="16">
        <f>SUM(F136:F140)</f>
        <v>69043</v>
      </c>
      <c r="G135" s="13">
        <f>H135-F135</f>
        <v>-6432</v>
      </c>
      <c r="H135" s="13">
        <f>SUM(H136:H140)</f>
        <v>62611</v>
      </c>
    </row>
    <row r="136" spans="1:8">
      <c r="A136" s="26"/>
      <c r="B136" s="26"/>
      <c r="C136" s="26"/>
      <c r="D136" s="26"/>
      <c r="E136" s="20" t="s">
        <v>118</v>
      </c>
      <c r="F136" s="16">
        <v>1918</v>
      </c>
      <c r="G136" s="13">
        <f>H136-F136</f>
        <v>-522</v>
      </c>
      <c r="H136" s="13">
        <v>1396</v>
      </c>
    </row>
    <row r="137" spans="1:8">
      <c r="A137" s="26"/>
      <c r="B137" s="26"/>
      <c r="C137" s="26"/>
      <c r="D137" s="26"/>
      <c r="E137" s="20" t="s">
        <v>119</v>
      </c>
      <c r="F137" s="16">
        <v>41949</v>
      </c>
      <c r="G137" s="13">
        <f>H137-F137</f>
        <v>-7360</v>
      </c>
      <c r="H137" s="13">
        <v>34589</v>
      </c>
    </row>
    <row r="138" spans="1:8">
      <c r="A138" s="26"/>
      <c r="B138" s="26"/>
      <c r="C138" s="26"/>
      <c r="D138" s="26"/>
      <c r="E138" s="20" t="s">
        <v>120</v>
      </c>
      <c r="F138" s="16">
        <v>16082</v>
      </c>
      <c r="G138" s="13">
        <f>H138-F138</f>
        <v>466</v>
      </c>
      <c r="H138" s="13">
        <v>16548</v>
      </c>
    </row>
    <row r="139" spans="1:8">
      <c r="A139" s="26"/>
      <c r="B139" s="26"/>
      <c r="C139" s="26"/>
      <c r="D139" s="26"/>
      <c r="E139" s="20" t="s">
        <v>121</v>
      </c>
      <c r="F139" s="16">
        <v>8398</v>
      </c>
      <c r="G139" s="13">
        <f>H139-F139</f>
        <v>-66</v>
      </c>
      <c r="H139" s="13">
        <v>8332</v>
      </c>
    </row>
    <row r="140" spans="1:8">
      <c r="A140" s="26"/>
      <c r="B140" s="26"/>
      <c r="C140" s="26"/>
      <c r="D140" s="26"/>
      <c r="E140" s="20" t="s">
        <v>122</v>
      </c>
      <c r="F140" s="16">
        <v>696</v>
      </c>
      <c r="G140" s="13">
        <f>H140-F140</f>
        <v>1050</v>
      </c>
      <c r="H140" s="13">
        <v>1746</v>
      </c>
    </row>
    <row r="141" spans="1:8">
      <c r="A141" s="26"/>
      <c r="B141" s="26"/>
      <c r="C141" s="26"/>
      <c r="D141" s="26"/>
      <c r="E141" s="19" t="s">
        <v>123</v>
      </c>
      <c r="F141" s="16">
        <v>2453</v>
      </c>
      <c r="G141" s="13">
        <f>H141-F141</f>
        <v>-684</v>
      </c>
      <c r="H141" s="13">
        <v>1769</v>
      </c>
    </row>
    <row r="142" spans="1:8">
      <c r="A142" s="26"/>
      <c r="B142" s="26"/>
      <c r="C142" s="26"/>
      <c r="D142" s="26"/>
      <c r="E142" s="20" t="s">
        <v>124</v>
      </c>
      <c r="F142" s="16">
        <v>2263</v>
      </c>
      <c r="G142" s="13">
        <f>H142-F142</f>
        <v>-669</v>
      </c>
      <c r="H142" s="13">
        <v>1594</v>
      </c>
    </row>
    <row r="143" spans="1:8">
      <c r="A143" s="26"/>
      <c r="B143" s="26"/>
      <c r="C143" s="26"/>
      <c r="D143" s="26"/>
      <c r="E143" s="20" t="s">
        <v>125</v>
      </c>
      <c r="F143" s="16">
        <v>190</v>
      </c>
      <c r="G143" s="13">
        <f>H143-F143</f>
        <v>-15</v>
      </c>
      <c r="H143" s="13">
        <v>175</v>
      </c>
    </row>
    <row r="144" spans="1:8">
      <c r="A144" s="26"/>
      <c r="B144" s="26"/>
      <c r="C144" s="26"/>
      <c r="D144" s="26"/>
      <c r="E144" s="19" t="s">
        <v>126</v>
      </c>
      <c r="F144" s="16"/>
      <c r="G144" s="13">
        <f>H144-F144</f>
        <v>0</v>
      </c>
      <c r="H144" s="13"/>
    </row>
    <row r="145" spans="1:8">
      <c r="A145" s="26"/>
      <c r="B145" s="26"/>
      <c r="C145" s="26"/>
      <c r="D145" s="26"/>
      <c r="E145" s="20" t="s">
        <v>127</v>
      </c>
      <c r="F145" s="16"/>
      <c r="G145" s="13">
        <f>H145-F145</f>
        <v>0</v>
      </c>
      <c r="H145" s="13"/>
    </row>
    <row r="146" spans="1:8">
      <c r="A146" s="26"/>
      <c r="B146" s="26"/>
      <c r="C146" s="26"/>
      <c r="D146" s="26"/>
      <c r="E146" s="20" t="s">
        <v>128</v>
      </c>
      <c r="F146" s="16"/>
      <c r="G146" s="13">
        <f>H146-F146</f>
        <v>0</v>
      </c>
      <c r="H146" s="13"/>
    </row>
    <row r="147" spans="1:8">
      <c r="A147" s="26"/>
      <c r="B147" s="26"/>
      <c r="C147" s="26"/>
      <c r="D147" s="26"/>
      <c r="E147" s="19" t="s">
        <v>129</v>
      </c>
      <c r="F147" s="16">
        <v>580</v>
      </c>
      <c r="G147" s="13">
        <f>H147-F147</f>
        <v>-50</v>
      </c>
      <c r="H147" s="13">
        <v>530</v>
      </c>
    </row>
    <row r="148" spans="1:8">
      <c r="A148" s="26"/>
      <c r="B148" s="26"/>
      <c r="C148" s="26"/>
      <c r="D148" s="26"/>
      <c r="E148" s="20" t="s">
        <v>130</v>
      </c>
      <c r="F148" s="16">
        <v>580</v>
      </c>
      <c r="G148" s="13">
        <f>H148-F148</f>
        <v>-50</v>
      </c>
      <c r="H148" s="13">
        <v>530</v>
      </c>
    </row>
    <row r="149" spans="1:8">
      <c r="A149" s="26"/>
      <c r="B149" s="26"/>
      <c r="C149" s="26"/>
      <c r="D149" s="26"/>
      <c r="E149" s="19" t="s">
        <v>131</v>
      </c>
      <c r="F149" s="16">
        <v>986</v>
      </c>
      <c r="G149" s="13">
        <f>H149-F149</f>
        <v>-167</v>
      </c>
      <c r="H149" s="13">
        <v>819</v>
      </c>
    </row>
    <row r="150" spans="1:8">
      <c r="A150" s="26"/>
      <c r="B150" s="26"/>
      <c r="C150" s="26"/>
      <c r="D150" s="26"/>
      <c r="E150" s="20" t="s">
        <v>132</v>
      </c>
      <c r="F150" s="16">
        <v>497</v>
      </c>
      <c r="G150" s="13">
        <f>H150-F150</f>
        <v>-67</v>
      </c>
      <c r="H150" s="13">
        <v>430</v>
      </c>
    </row>
    <row r="151" spans="1:8">
      <c r="A151" s="26"/>
      <c r="B151" s="26"/>
      <c r="C151" s="26"/>
      <c r="D151" s="26"/>
      <c r="E151" s="20" t="s">
        <v>133</v>
      </c>
      <c r="F151" s="16">
        <v>489</v>
      </c>
      <c r="G151" s="13">
        <f>H151-F151</f>
        <v>-100</v>
      </c>
      <c r="H151" s="13">
        <v>389</v>
      </c>
    </row>
    <row r="152" spans="1:8">
      <c r="A152" s="26"/>
      <c r="B152" s="26"/>
      <c r="C152" s="26"/>
      <c r="D152" s="26"/>
      <c r="E152" s="19" t="s">
        <v>134</v>
      </c>
      <c r="F152" s="16">
        <v>773</v>
      </c>
      <c r="G152" s="13">
        <f>H152-F152</f>
        <v>-573</v>
      </c>
      <c r="H152" s="13">
        <v>200</v>
      </c>
    </row>
    <row r="153" spans="1:8">
      <c r="A153" s="26"/>
      <c r="B153" s="26"/>
      <c r="C153" s="26"/>
      <c r="D153" s="26"/>
      <c r="E153" s="20" t="s">
        <v>135</v>
      </c>
      <c r="F153" s="16"/>
      <c r="G153" s="13">
        <f>H153-F153</f>
        <v>0</v>
      </c>
      <c r="H153" s="13"/>
    </row>
    <row r="154" spans="1:8">
      <c r="A154" s="26"/>
      <c r="B154" s="26"/>
      <c r="C154" s="26"/>
      <c r="D154" s="26"/>
      <c r="E154" s="20" t="s">
        <v>136</v>
      </c>
      <c r="F154" s="16">
        <v>773</v>
      </c>
      <c r="G154" s="13">
        <f>H154-F154</f>
        <v>-573</v>
      </c>
      <c r="H154" s="13">
        <v>200</v>
      </c>
    </row>
    <row r="155" spans="1:8">
      <c r="A155" s="26"/>
      <c r="B155" s="26"/>
      <c r="C155" s="26"/>
      <c r="D155" s="26"/>
      <c r="E155" s="19" t="s">
        <v>137</v>
      </c>
      <c r="F155" s="16"/>
      <c r="G155" s="13">
        <f>H155-F155</f>
        <v>1029</v>
      </c>
      <c r="H155" s="13">
        <v>1029</v>
      </c>
    </row>
    <row r="156" spans="1:8">
      <c r="A156" s="26"/>
      <c r="B156" s="26"/>
      <c r="C156" s="26"/>
      <c r="D156" s="26"/>
      <c r="E156" s="20" t="s">
        <v>137</v>
      </c>
      <c r="F156" s="16"/>
      <c r="G156" s="13">
        <f>H156-F156</f>
        <v>1029</v>
      </c>
      <c r="H156" s="13">
        <v>1029</v>
      </c>
    </row>
    <row r="157" spans="1:8">
      <c r="A157" s="26"/>
      <c r="B157" s="26"/>
      <c r="C157" s="26"/>
      <c r="D157" s="26"/>
      <c r="E157" s="14" t="s">
        <v>138</v>
      </c>
      <c r="F157" s="16">
        <v>191</v>
      </c>
      <c r="G157" s="13">
        <f>H157-F157</f>
        <v>-3</v>
      </c>
      <c r="H157" s="13">
        <f>H158+H160+H162+H164+H166+H170</f>
        <v>188</v>
      </c>
    </row>
    <row r="158" spans="1:8">
      <c r="A158" s="26"/>
      <c r="B158" s="26"/>
      <c r="C158" s="26"/>
      <c r="D158" s="26"/>
      <c r="E158" s="19" t="s">
        <v>139</v>
      </c>
      <c r="F158" s="16"/>
      <c r="G158" s="13">
        <f>H158-F158</f>
        <v>0</v>
      </c>
      <c r="H158" s="13"/>
    </row>
    <row r="159" spans="1:8">
      <c r="A159" s="26"/>
      <c r="B159" s="26"/>
      <c r="C159" s="26"/>
      <c r="D159" s="26"/>
      <c r="E159" s="20" t="s">
        <v>11</v>
      </c>
      <c r="F159" s="16"/>
      <c r="G159" s="13">
        <f>H159-F159</f>
        <v>0</v>
      </c>
      <c r="H159" s="13"/>
    </row>
    <row r="160" spans="1:8">
      <c r="A160" s="26"/>
      <c r="B160" s="26"/>
      <c r="C160" s="26"/>
      <c r="D160" s="26"/>
      <c r="E160" s="19" t="s">
        <v>140</v>
      </c>
      <c r="F160" s="16"/>
      <c r="G160" s="13">
        <f>H160-F160</f>
        <v>0</v>
      </c>
      <c r="H160" s="13"/>
    </row>
    <row r="161" spans="1:8">
      <c r="A161" s="26"/>
      <c r="B161" s="26"/>
      <c r="C161" s="26"/>
      <c r="D161" s="26"/>
      <c r="E161" s="20" t="s">
        <v>141</v>
      </c>
      <c r="F161" s="16"/>
      <c r="G161" s="13">
        <f>H161-F161</f>
        <v>0</v>
      </c>
      <c r="H161" s="13"/>
    </row>
    <row r="162" spans="1:8">
      <c r="A162" s="26"/>
      <c r="B162" s="26"/>
      <c r="C162" s="26"/>
      <c r="D162" s="26"/>
      <c r="E162" s="19" t="s">
        <v>142</v>
      </c>
      <c r="F162" s="16"/>
      <c r="G162" s="13">
        <f>H162-F162</f>
        <v>0</v>
      </c>
      <c r="H162" s="13"/>
    </row>
    <row r="163" spans="1:8">
      <c r="A163" s="26"/>
      <c r="B163" s="26"/>
      <c r="C163" s="26"/>
      <c r="D163" s="26"/>
      <c r="E163" s="20" t="s">
        <v>143</v>
      </c>
      <c r="F163" s="16"/>
      <c r="G163" s="13">
        <f>H163-F163</f>
        <v>0</v>
      </c>
      <c r="H163" s="13"/>
    </row>
    <row r="164" spans="1:8">
      <c r="A164" s="26"/>
      <c r="B164" s="26"/>
      <c r="C164" s="26"/>
      <c r="D164" s="26"/>
      <c r="E164" s="19" t="s">
        <v>144</v>
      </c>
      <c r="F164" s="16"/>
      <c r="G164" s="13">
        <f>H164-F164</f>
        <v>0</v>
      </c>
      <c r="H164" s="13"/>
    </row>
    <row r="165" spans="1:8">
      <c r="A165" s="26"/>
      <c r="B165" s="26"/>
      <c r="C165" s="26"/>
      <c r="D165" s="26"/>
      <c r="E165" s="21" t="s">
        <v>145</v>
      </c>
      <c r="F165" s="16"/>
      <c r="G165" s="13">
        <f>H165-F165</f>
        <v>0</v>
      </c>
      <c r="H165" s="13"/>
    </row>
    <row r="166" spans="1:8">
      <c r="A166" s="26"/>
      <c r="B166" s="26"/>
      <c r="C166" s="26"/>
      <c r="D166" s="26"/>
      <c r="E166" s="19" t="s">
        <v>146</v>
      </c>
      <c r="F166" s="16">
        <v>191</v>
      </c>
      <c r="G166" s="13">
        <f>H166-F166</f>
        <v>-3</v>
      </c>
      <c r="H166" s="13">
        <f>SUM(H167:H168)</f>
        <v>188</v>
      </c>
    </row>
    <row r="167" spans="1:8">
      <c r="A167" s="26"/>
      <c r="B167" s="26"/>
      <c r="C167" s="26"/>
      <c r="D167" s="26"/>
      <c r="E167" s="20" t="s">
        <v>141</v>
      </c>
      <c r="F167" s="16">
        <v>149</v>
      </c>
      <c r="G167" s="13">
        <f>H167-F167</f>
        <v>-13</v>
      </c>
      <c r="H167" s="13">
        <v>136</v>
      </c>
    </row>
    <row r="168" spans="1:8">
      <c r="A168" s="26"/>
      <c r="B168" s="26"/>
      <c r="C168" s="26"/>
      <c r="D168" s="26"/>
      <c r="E168" s="20" t="s">
        <v>147</v>
      </c>
      <c r="F168" s="16">
        <v>42</v>
      </c>
      <c r="G168" s="13">
        <f>H168-F168</f>
        <v>10</v>
      </c>
      <c r="H168" s="13">
        <v>52</v>
      </c>
    </row>
    <row r="169" spans="1:8">
      <c r="A169" s="26"/>
      <c r="B169" s="26"/>
      <c r="C169" s="26"/>
      <c r="D169" s="26"/>
      <c r="E169" s="19" t="s">
        <v>148</v>
      </c>
      <c r="F169" s="16"/>
      <c r="G169" s="13">
        <f>H169-F169</f>
        <v>0</v>
      </c>
      <c r="H169" s="13"/>
    </row>
    <row r="170" spans="1:8">
      <c r="A170" s="26"/>
      <c r="B170" s="26"/>
      <c r="C170" s="26"/>
      <c r="D170" s="26"/>
      <c r="E170" s="19" t="s">
        <v>149</v>
      </c>
      <c r="F170" s="16"/>
      <c r="G170" s="13">
        <f>H170-F170</f>
        <v>0</v>
      </c>
      <c r="H170" s="13"/>
    </row>
    <row r="171" spans="1:8">
      <c r="A171" s="26"/>
      <c r="B171" s="26"/>
      <c r="C171" s="26"/>
      <c r="D171" s="26"/>
      <c r="E171" s="20" t="s">
        <v>149</v>
      </c>
      <c r="F171" s="16"/>
      <c r="G171" s="13">
        <f>H171-F171</f>
        <v>0</v>
      </c>
      <c r="H171" s="13"/>
    </row>
    <row r="172" spans="1:8">
      <c r="A172" s="26"/>
      <c r="B172" s="26"/>
      <c r="C172" s="26"/>
      <c r="D172" s="26"/>
      <c r="E172" s="14" t="s">
        <v>150</v>
      </c>
      <c r="F172" s="16">
        <f>F173+F181+F184+F193</f>
        <v>4393</v>
      </c>
      <c r="G172" s="13">
        <f>H172-F172</f>
        <v>1079</v>
      </c>
      <c r="H172" s="13">
        <f>H173+H181+H184+H191+H193+H197</f>
        <v>5472</v>
      </c>
    </row>
    <row r="173" spans="1:8">
      <c r="A173" s="26"/>
      <c r="B173" s="26"/>
      <c r="C173" s="26"/>
      <c r="D173" s="26"/>
      <c r="E173" s="19" t="s">
        <v>151</v>
      </c>
      <c r="F173" s="16">
        <v>2441</v>
      </c>
      <c r="G173" s="13">
        <f>H173-F173</f>
        <v>-128</v>
      </c>
      <c r="H173" s="13">
        <f>SUM(H174:H180)</f>
        <v>2313</v>
      </c>
    </row>
    <row r="174" spans="1:8">
      <c r="A174" s="26"/>
      <c r="B174" s="26"/>
      <c r="C174" s="26"/>
      <c r="D174" s="26"/>
      <c r="E174" s="20" t="s">
        <v>11</v>
      </c>
      <c r="F174" s="16">
        <v>111</v>
      </c>
      <c r="G174" s="13">
        <f>H174-F174</f>
        <v>-7</v>
      </c>
      <c r="H174" s="13">
        <v>104</v>
      </c>
    </row>
    <row r="175" spans="1:8">
      <c r="A175" s="26"/>
      <c r="B175" s="26"/>
      <c r="C175" s="26"/>
      <c r="D175" s="26"/>
      <c r="E175" s="20" t="s">
        <v>152</v>
      </c>
      <c r="F175" s="16">
        <v>132</v>
      </c>
      <c r="G175" s="13">
        <f>H175-F175</f>
        <v>-11</v>
      </c>
      <c r="H175" s="13">
        <v>121</v>
      </c>
    </row>
    <row r="176" spans="1:8">
      <c r="A176" s="26"/>
      <c r="B176" s="26"/>
      <c r="C176" s="26"/>
      <c r="D176" s="26"/>
      <c r="E176" s="20" t="s">
        <v>153</v>
      </c>
      <c r="F176" s="16">
        <v>616</v>
      </c>
      <c r="G176" s="13">
        <f>H176-F176</f>
        <v>103</v>
      </c>
      <c r="H176" s="13">
        <v>719</v>
      </c>
    </row>
    <row r="177" spans="1:8">
      <c r="A177" s="26"/>
      <c r="B177" s="26"/>
      <c r="C177" s="26"/>
      <c r="D177" s="26"/>
      <c r="E177" s="20" t="s">
        <v>154</v>
      </c>
      <c r="F177" s="16">
        <v>415</v>
      </c>
      <c r="G177" s="13">
        <f>H177-F177</f>
        <v>-60</v>
      </c>
      <c r="H177" s="13">
        <v>355</v>
      </c>
    </row>
    <row r="178" spans="1:8">
      <c r="A178" s="26"/>
      <c r="B178" s="26"/>
      <c r="C178" s="26"/>
      <c r="D178" s="26"/>
      <c r="E178" s="20" t="s">
        <v>155</v>
      </c>
      <c r="F178" s="16"/>
      <c r="G178" s="13">
        <f>H178-F178</f>
        <v>78</v>
      </c>
      <c r="H178" s="13">
        <v>78</v>
      </c>
    </row>
    <row r="179" spans="1:8">
      <c r="A179" s="26"/>
      <c r="B179" s="26"/>
      <c r="C179" s="26"/>
      <c r="D179" s="26"/>
      <c r="E179" s="20" t="s">
        <v>156</v>
      </c>
      <c r="F179" s="16">
        <v>183</v>
      </c>
      <c r="G179" s="13">
        <f>H179-F179</f>
        <v>-19</v>
      </c>
      <c r="H179" s="13">
        <v>164</v>
      </c>
    </row>
    <row r="180" spans="1:8">
      <c r="A180" s="26"/>
      <c r="B180" s="26"/>
      <c r="C180" s="26"/>
      <c r="D180" s="26"/>
      <c r="E180" s="20" t="s">
        <v>157</v>
      </c>
      <c r="F180" s="16">
        <v>984</v>
      </c>
      <c r="G180" s="13">
        <f>H180-F180</f>
        <v>-212</v>
      </c>
      <c r="H180" s="13">
        <v>772</v>
      </c>
    </row>
    <row r="181" spans="1:8">
      <c r="A181" s="26"/>
      <c r="B181" s="26"/>
      <c r="C181" s="26"/>
      <c r="D181" s="26"/>
      <c r="E181" s="19" t="s">
        <v>158</v>
      </c>
      <c r="F181" s="16">
        <v>196</v>
      </c>
      <c r="G181" s="13">
        <f>H181-F181</f>
        <v>-35</v>
      </c>
      <c r="H181" s="13">
        <v>161</v>
      </c>
    </row>
    <row r="182" spans="1:8">
      <c r="A182" s="26"/>
      <c r="B182" s="26"/>
      <c r="C182" s="26"/>
      <c r="D182" s="26"/>
      <c r="E182" s="20" t="s">
        <v>159</v>
      </c>
      <c r="F182" s="16">
        <v>97</v>
      </c>
      <c r="G182" s="13">
        <f>H182-F182</f>
        <v>-9</v>
      </c>
      <c r="H182" s="13">
        <v>88</v>
      </c>
    </row>
    <row r="183" spans="1:8">
      <c r="A183" s="26"/>
      <c r="B183" s="26"/>
      <c r="C183" s="26"/>
      <c r="D183" s="26"/>
      <c r="E183" s="20" t="s">
        <v>160</v>
      </c>
      <c r="F183" s="16">
        <v>99</v>
      </c>
      <c r="G183" s="13">
        <f>H183-F183</f>
        <v>-26</v>
      </c>
      <c r="H183" s="13">
        <v>73</v>
      </c>
    </row>
    <row r="184" spans="1:8">
      <c r="A184" s="26"/>
      <c r="B184" s="26"/>
      <c r="C184" s="26"/>
      <c r="D184" s="26"/>
      <c r="E184" s="19" t="s">
        <v>161</v>
      </c>
      <c r="F184" s="16">
        <v>559</v>
      </c>
      <c r="G184" s="13">
        <f>H184-F184</f>
        <v>30</v>
      </c>
      <c r="H184" s="13">
        <v>589</v>
      </c>
    </row>
    <row r="185" spans="1:8">
      <c r="A185" s="26"/>
      <c r="B185" s="26"/>
      <c r="C185" s="26"/>
      <c r="D185" s="26"/>
      <c r="E185" s="20" t="s">
        <v>162</v>
      </c>
      <c r="F185" s="16"/>
      <c r="G185" s="13">
        <f>H185-F185</f>
        <v>0</v>
      </c>
      <c r="H185" s="13"/>
    </row>
    <row r="186" spans="1:8">
      <c r="A186" s="26"/>
      <c r="B186" s="26"/>
      <c r="C186" s="26"/>
      <c r="D186" s="26"/>
      <c r="E186" s="20" t="s">
        <v>163</v>
      </c>
      <c r="F186" s="16"/>
      <c r="G186" s="13">
        <f>H186-F186</f>
        <v>0</v>
      </c>
      <c r="H186" s="13"/>
    </row>
    <row r="187" spans="1:8">
      <c r="A187" s="26"/>
      <c r="B187" s="26"/>
      <c r="C187" s="26"/>
      <c r="D187" s="26"/>
      <c r="E187" s="20" t="s">
        <v>164</v>
      </c>
      <c r="F187" s="16">
        <v>539</v>
      </c>
      <c r="G187" s="13">
        <f>H187-F187</f>
        <v>-51</v>
      </c>
      <c r="H187" s="13">
        <v>488</v>
      </c>
    </row>
    <row r="188" spans="1:8">
      <c r="A188" s="26"/>
      <c r="B188" s="26"/>
      <c r="C188" s="26"/>
      <c r="D188" s="26"/>
      <c r="E188" s="20" t="s">
        <v>165</v>
      </c>
      <c r="F188" s="16"/>
      <c r="G188" s="13">
        <f>H188-F188</f>
        <v>0</v>
      </c>
      <c r="H188" s="13"/>
    </row>
    <row r="189" spans="1:8">
      <c r="A189" s="26"/>
      <c r="B189" s="26"/>
      <c r="C189" s="26"/>
      <c r="D189" s="26"/>
      <c r="E189" s="20" t="s">
        <v>166</v>
      </c>
      <c r="F189" s="16"/>
      <c r="G189" s="13">
        <f>H189-F189</f>
        <v>41</v>
      </c>
      <c r="H189" s="13">
        <v>41</v>
      </c>
    </row>
    <row r="190" spans="1:8">
      <c r="A190" s="26"/>
      <c r="B190" s="26"/>
      <c r="C190" s="26"/>
      <c r="D190" s="26"/>
      <c r="E190" s="20" t="s">
        <v>167</v>
      </c>
      <c r="F190" s="16">
        <v>20</v>
      </c>
      <c r="G190" s="13">
        <f>H190-F190</f>
        <v>40</v>
      </c>
      <c r="H190" s="13">
        <v>60</v>
      </c>
    </row>
    <row r="191" spans="1:8">
      <c r="A191" s="26"/>
      <c r="B191" s="26"/>
      <c r="C191" s="26"/>
      <c r="D191" s="26"/>
      <c r="E191" s="19" t="s">
        <v>168</v>
      </c>
      <c r="F191" s="16"/>
      <c r="G191" s="13">
        <f>H191-F191</f>
        <v>103</v>
      </c>
      <c r="H191" s="13">
        <v>103</v>
      </c>
    </row>
    <row r="192" spans="1:8">
      <c r="A192" s="26"/>
      <c r="B192" s="26"/>
      <c r="C192" s="26"/>
      <c r="D192" s="26"/>
      <c r="E192" s="20" t="s">
        <v>11</v>
      </c>
      <c r="F192" s="16"/>
      <c r="G192" s="13">
        <f>H192-F192</f>
        <v>103</v>
      </c>
      <c r="H192" s="13">
        <v>103</v>
      </c>
    </row>
    <row r="193" spans="1:8">
      <c r="A193" s="26"/>
      <c r="B193" s="26"/>
      <c r="C193" s="26"/>
      <c r="D193" s="26"/>
      <c r="E193" s="19" t="s">
        <v>169</v>
      </c>
      <c r="F193" s="16">
        <v>1197</v>
      </c>
      <c r="G193" s="13">
        <f>H193-F193</f>
        <v>1079</v>
      </c>
      <c r="H193" s="13">
        <v>2276</v>
      </c>
    </row>
    <row r="194" spans="1:8">
      <c r="A194" s="26"/>
      <c r="B194" s="26"/>
      <c r="C194" s="26"/>
      <c r="D194" s="26"/>
      <c r="E194" s="21" t="s">
        <v>11</v>
      </c>
      <c r="F194" s="16"/>
      <c r="G194" s="13">
        <f>H194-F194</f>
        <v>0</v>
      </c>
      <c r="H194" s="13"/>
    </row>
    <row r="195" spans="1:8">
      <c r="A195" s="26"/>
      <c r="B195" s="26"/>
      <c r="C195" s="26"/>
      <c r="D195" s="26"/>
      <c r="E195" s="20" t="s">
        <v>170</v>
      </c>
      <c r="F195" s="16">
        <v>1180</v>
      </c>
      <c r="G195" s="13">
        <f>H195-F195</f>
        <v>20</v>
      </c>
      <c r="H195" s="13">
        <v>1200</v>
      </c>
    </row>
    <row r="196" spans="1:8">
      <c r="A196" s="26"/>
      <c r="B196" s="26"/>
      <c r="C196" s="26"/>
      <c r="D196" s="26"/>
      <c r="E196" s="20" t="s">
        <v>171</v>
      </c>
      <c r="F196" s="16">
        <v>17</v>
      </c>
      <c r="G196" s="13">
        <f>H196-F196</f>
        <v>1059</v>
      </c>
      <c r="H196" s="13">
        <v>1076</v>
      </c>
    </row>
    <row r="197" spans="1:8">
      <c r="A197" s="26"/>
      <c r="B197" s="26"/>
      <c r="C197" s="26"/>
      <c r="D197" s="26"/>
      <c r="E197" s="19" t="s">
        <v>172</v>
      </c>
      <c r="F197" s="16"/>
      <c r="G197" s="13">
        <f t="shared" ref="G197:G260" si="4">H197-F197</f>
        <v>30</v>
      </c>
      <c r="H197" s="13">
        <v>30</v>
      </c>
    </row>
    <row r="198" spans="1:8">
      <c r="A198" s="26"/>
      <c r="B198" s="26"/>
      <c r="C198" s="26"/>
      <c r="D198" s="26"/>
      <c r="E198" s="20" t="s">
        <v>172</v>
      </c>
      <c r="F198" s="16"/>
      <c r="G198" s="13">
        <f>H198-F198</f>
        <v>30</v>
      </c>
      <c r="H198" s="13">
        <v>30</v>
      </c>
    </row>
    <row r="199" spans="1:8">
      <c r="A199" s="26"/>
      <c r="B199" s="26"/>
      <c r="C199" s="26"/>
      <c r="D199" s="26"/>
      <c r="E199" s="14" t="s">
        <v>173</v>
      </c>
      <c r="F199" s="16">
        <f>F200+F211+F216+F225+F227+F234+F241+F246+F253+F259+F261+F264+F267+F270+F273+F276+F280</f>
        <v>85579</v>
      </c>
      <c r="G199" s="13">
        <f>H199-F199</f>
        <v>34039</v>
      </c>
      <c r="H199" s="13">
        <f>H200+H211+H216+H227+H225+H234+H241+H246+H253+H259+H261+H264+H267+H270+H273+H276+H280</f>
        <v>119618</v>
      </c>
    </row>
    <row r="200" spans="1:8">
      <c r="A200" s="26"/>
      <c r="B200" s="26"/>
      <c r="C200" s="26"/>
      <c r="D200" s="26"/>
      <c r="E200" s="19" t="s">
        <v>174</v>
      </c>
      <c r="F200" s="16">
        <v>4499</v>
      </c>
      <c r="G200" s="13">
        <f>H200-F200</f>
        <v>-1483</v>
      </c>
      <c r="H200" s="13">
        <v>3016</v>
      </c>
    </row>
    <row r="201" spans="1:8">
      <c r="A201" s="26"/>
      <c r="B201" s="26"/>
      <c r="C201" s="26"/>
      <c r="D201" s="26"/>
      <c r="E201" s="20" t="s">
        <v>11</v>
      </c>
      <c r="F201" s="16">
        <v>446</v>
      </c>
      <c r="G201" s="13">
        <f>H201-F201</f>
        <v>-5</v>
      </c>
      <c r="H201" s="13">
        <v>441</v>
      </c>
    </row>
    <row r="202" spans="1:8">
      <c r="A202" s="26"/>
      <c r="B202" s="26"/>
      <c r="C202" s="26"/>
      <c r="D202" s="26"/>
      <c r="E202" s="20" t="s">
        <v>175</v>
      </c>
      <c r="F202" s="16"/>
      <c r="G202" s="13">
        <f>H202-F202</f>
        <v>36</v>
      </c>
      <c r="H202" s="13">
        <v>36</v>
      </c>
    </row>
    <row r="203" spans="1:8">
      <c r="A203" s="26"/>
      <c r="B203" s="26"/>
      <c r="C203" s="26"/>
      <c r="D203" s="26"/>
      <c r="E203" s="20" t="s">
        <v>176</v>
      </c>
      <c r="F203" s="16">
        <v>96</v>
      </c>
      <c r="G203" s="13">
        <f>H203-F203</f>
        <v>-19</v>
      </c>
      <c r="H203" s="13">
        <v>77</v>
      </c>
    </row>
    <row r="204" spans="1:8">
      <c r="A204" s="26"/>
      <c r="B204" s="26"/>
      <c r="C204" s="26"/>
      <c r="D204" s="26"/>
      <c r="E204" s="20" t="s">
        <v>177</v>
      </c>
      <c r="F204" s="16">
        <v>243</v>
      </c>
      <c r="G204" s="13">
        <f>H204-F204</f>
        <v>-21</v>
      </c>
      <c r="H204" s="13">
        <v>222</v>
      </c>
    </row>
    <row r="205" spans="1:8">
      <c r="A205" s="26"/>
      <c r="B205" s="26"/>
      <c r="C205" s="26"/>
      <c r="D205" s="26"/>
      <c r="E205" s="20" t="s">
        <v>178</v>
      </c>
      <c r="F205" s="16">
        <v>631</v>
      </c>
      <c r="G205" s="13">
        <f>H205-F205</f>
        <v>1</v>
      </c>
      <c r="H205" s="13">
        <v>632</v>
      </c>
    </row>
    <row r="206" spans="1:8">
      <c r="A206" s="26"/>
      <c r="B206" s="26"/>
      <c r="C206" s="26"/>
      <c r="D206" s="26"/>
      <c r="E206" s="21" t="s">
        <v>179</v>
      </c>
      <c r="F206" s="16"/>
      <c r="G206" s="13">
        <f>H206-F206</f>
        <v>0</v>
      </c>
      <c r="H206" s="13"/>
    </row>
    <row r="207" spans="1:8">
      <c r="A207" s="26"/>
      <c r="B207" s="26"/>
      <c r="C207" s="26"/>
      <c r="D207" s="26"/>
      <c r="E207" s="20" t="s">
        <v>180</v>
      </c>
      <c r="F207" s="16">
        <v>31</v>
      </c>
      <c r="G207" s="13">
        <f>H207-F207</f>
        <v>-3</v>
      </c>
      <c r="H207" s="13">
        <v>28</v>
      </c>
    </row>
    <row r="208" spans="1:8">
      <c r="A208" s="26"/>
      <c r="B208" s="26"/>
      <c r="C208" s="26"/>
      <c r="D208" s="26"/>
      <c r="E208" s="20" t="s">
        <v>181</v>
      </c>
      <c r="F208" s="16">
        <v>43</v>
      </c>
      <c r="G208" s="13">
        <f>H208-F208</f>
        <v>-4</v>
      </c>
      <c r="H208" s="13">
        <v>39</v>
      </c>
    </row>
    <row r="209" spans="1:8">
      <c r="A209" s="26"/>
      <c r="B209" s="26"/>
      <c r="C209" s="26"/>
      <c r="D209" s="26"/>
      <c r="E209" s="20" t="s">
        <v>19</v>
      </c>
      <c r="F209" s="16">
        <v>193</v>
      </c>
      <c r="G209" s="13">
        <f>H209-F209</f>
        <v>-33</v>
      </c>
      <c r="H209" s="13">
        <v>160</v>
      </c>
    </row>
    <row r="210" spans="1:8">
      <c r="A210" s="26"/>
      <c r="B210" s="26"/>
      <c r="C210" s="26"/>
      <c r="D210" s="26"/>
      <c r="E210" s="20" t="s">
        <v>182</v>
      </c>
      <c r="F210" s="16">
        <v>2816</v>
      </c>
      <c r="G210" s="13">
        <f>H210-F210</f>
        <v>-1435</v>
      </c>
      <c r="H210" s="13">
        <v>1381</v>
      </c>
    </row>
    <row r="211" spans="1:8">
      <c r="A211" s="26"/>
      <c r="B211" s="26"/>
      <c r="C211" s="26"/>
      <c r="D211" s="26"/>
      <c r="E211" s="19" t="s">
        <v>183</v>
      </c>
      <c r="F211" s="16">
        <v>1840</v>
      </c>
      <c r="G211" s="13">
        <f>H211-F211</f>
        <v>-295</v>
      </c>
      <c r="H211" s="13">
        <v>1545</v>
      </c>
    </row>
    <row r="212" spans="1:8">
      <c r="A212" s="26"/>
      <c r="B212" s="26"/>
      <c r="C212" s="26"/>
      <c r="D212" s="26"/>
      <c r="E212" s="20" t="s">
        <v>11</v>
      </c>
      <c r="F212" s="16">
        <v>179</v>
      </c>
      <c r="G212" s="13">
        <f>H212-F212</f>
        <v>1</v>
      </c>
      <c r="H212" s="13">
        <v>180</v>
      </c>
    </row>
    <row r="213" spans="1:8">
      <c r="A213" s="26"/>
      <c r="B213" s="26"/>
      <c r="C213" s="26"/>
      <c r="D213" s="26"/>
      <c r="E213" s="20" t="s">
        <v>184</v>
      </c>
      <c r="F213" s="16">
        <v>9</v>
      </c>
      <c r="G213" s="13">
        <f>H213-F213</f>
        <v>-4</v>
      </c>
      <c r="H213" s="13">
        <v>5</v>
      </c>
    </row>
    <row r="214" spans="1:8">
      <c r="A214" s="26"/>
      <c r="B214" s="26"/>
      <c r="C214" s="26"/>
      <c r="D214" s="26"/>
      <c r="E214" s="20" t="s">
        <v>185</v>
      </c>
      <c r="F214" s="16">
        <v>1178</v>
      </c>
      <c r="G214" s="13">
        <f>H214-F214</f>
        <v>-239</v>
      </c>
      <c r="H214" s="13">
        <v>939</v>
      </c>
    </row>
    <row r="215" spans="1:8">
      <c r="A215" s="26"/>
      <c r="B215" s="26"/>
      <c r="C215" s="26"/>
      <c r="D215" s="26"/>
      <c r="E215" s="20" t="s">
        <v>186</v>
      </c>
      <c r="F215" s="16">
        <v>474</v>
      </c>
      <c r="G215" s="13">
        <f>H215-F215</f>
        <v>-53</v>
      </c>
      <c r="H215" s="13">
        <v>421</v>
      </c>
    </row>
    <row r="216" spans="1:8">
      <c r="A216" s="26"/>
      <c r="B216" s="26"/>
      <c r="C216" s="26"/>
      <c r="D216" s="26"/>
      <c r="E216" s="19" t="s">
        <v>187</v>
      </c>
      <c r="F216" s="16">
        <v>44488</v>
      </c>
      <c r="G216" s="13">
        <f>H216-F216</f>
        <v>23063</v>
      </c>
      <c r="H216" s="13">
        <f>SUM(H217:H224)</f>
        <v>67551</v>
      </c>
    </row>
    <row r="217" spans="1:8">
      <c r="A217" s="26"/>
      <c r="B217" s="26"/>
      <c r="C217" s="26"/>
      <c r="D217" s="26"/>
      <c r="E217" s="20" t="s">
        <v>188</v>
      </c>
      <c r="F217" s="16">
        <v>15</v>
      </c>
      <c r="G217" s="13">
        <f>H217-F217</f>
        <v>103</v>
      </c>
      <c r="H217" s="13">
        <v>118</v>
      </c>
    </row>
    <row r="218" spans="1:8">
      <c r="A218" s="26"/>
      <c r="B218" s="26"/>
      <c r="C218" s="26"/>
      <c r="D218" s="26"/>
      <c r="E218" s="20" t="s">
        <v>189</v>
      </c>
      <c r="F218" s="16">
        <v>264</v>
      </c>
      <c r="G218" s="13">
        <f>H218-F218</f>
        <v>-229</v>
      </c>
      <c r="H218" s="13">
        <v>35</v>
      </c>
    </row>
    <row r="219" spans="1:8">
      <c r="A219" s="26"/>
      <c r="B219" s="26"/>
      <c r="C219" s="26"/>
      <c r="D219" s="26"/>
      <c r="E219" s="20" t="s">
        <v>190</v>
      </c>
      <c r="F219" s="16"/>
      <c r="G219" s="13">
        <f>H219-F219</f>
        <v>170</v>
      </c>
      <c r="H219" s="13">
        <v>170</v>
      </c>
    </row>
    <row r="220" spans="1:8">
      <c r="A220" s="26"/>
      <c r="B220" s="26"/>
      <c r="C220" s="26"/>
      <c r="D220" s="26"/>
      <c r="E220" s="20" t="s">
        <v>191</v>
      </c>
      <c r="F220" s="16">
        <v>20643</v>
      </c>
      <c r="G220" s="13">
        <f>H220-F220</f>
        <v>-5081</v>
      </c>
      <c r="H220" s="13">
        <v>15562</v>
      </c>
    </row>
    <row r="221" spans="1:8">
      <c r="A221" s="26"/>
      <c r="B221" s="26"/>
      <c r="C221" s="26"/>
      <c r="D221" s="26"/>
      <c r="E221" s="20" t="s">
        <v>192</v>
      </c>
      <c r="F221" s="16">
        <v>10183</v>
      </c>
      <c r="G221" s="13">
        <f>H221-F221</f>
        <v>-2356</v>
      </c>
      <c r="H221" s="13">
        <f>5539+2288</f>
        <v>7827</v>
      </c>
    </row>
    <row r="222" spans="1:8">
      <c r="A222" s="26"/>
      <c r="B222" s="26"/>
      <c r="C222" s="26"/>
      <c r="D222" s="26"/>
      <c r="E222" s="20" t="s">
        <v>193</v>
      </c>
      <c r="F222" s="16">
        <v>13383</v>
      </c>
      <c r="G222" s="13">
        <f>H222-F222</f>
        <v>30456</v>
      </c>
      <c r="H222" s="13">
        <v>43839</v>
      </c>
    </row>
    <row r="223" spans="1:8">
      <c r="A223" s="26"/>
      <c r="B223" s="26"/>
      <c r="C223" s="26"/>
      <c r="D223" s="26"/>
      <c r="E223" s="20" t="s">
        <v>194</v>
      </c>
      <c r="F223" s="16"/>
      <c r="G223" s="13">
        <f>H223-F223</f>
        <v>0</v>
      </c>
      <c r="H223" s="13"/>
    </row>
    <row r="224" spans="1:8">
      <c r="A224" s="26"/>
      <c r="B224" s="26"/>
      <c r="C224" s="26"/>
      <c r="D224" s="26"/>
      <c r="E224" s="21" t="s">
        <v>195</v>
      </c>
      <c r="F224" s="16"/>
      <c r="G224" s="13">
        <f>H224-F224</f>
        <v>0</v>
      </c>
      <c r="H224" s="13"/>
    </row>
    <row r="225" spans="1:8">
      <c r="A225" s="26"/>
      <c r="B225" s="26"/>
      <c r="C225" s="26"/>
      <c r="D225" s="26"/>
      <c r="E225" s="19" t="s">
        <v>196</v>
      </c>
      <c r="F225" s="16">
        <v>21</v>
      </c>
      <c r="G225" s="13">
        <f>H225-F225</f>
        <v>-21</v>
      </c>
      <c r="H225" s="13"/>
    </row>
    <row r="226" spans="1:8">
      <c r="A226" s="26"/>
      <c r="B226" s="26"/>
      <c r="C226" s="26"/>
      <c r="D226" s="26"/>
      <c r="E226" s="20" t="s">
        <v>197</v>
      </c>
      <c r="F226" s="16">
        <v>21</v>
      </c>
      <c r="G226" s="13">
        <f>H226-F226</f>
        <v>-21</v>
      </c>
      <c r="H226" s="13"/>
    </row>
    <row r="227" spans="1:8">
      <c r="A227" s="26"/>
      <c r="B227" s="26"/>
      <c r="C227" s="26"/>
      <c r="D227" s="26"/>
      <c r="E227" s="19" t="s">
        <v>198</v>
      </c>
      <c r="F227" s="16">
        <v>4441</v>
      </c>
      <c r="G227" s="13">
        <f>H227-F227</f>
        <v>2483</v>
      </c>
      <c r="H227" s="13">
        <v>6924</v>
      </c>
    </row>
    <row r="228" spans="1:8">
      <c r="A228" s="26"/>
      <c r="B228" s="26"/>
      <c r="C228" s="26"/>
      <c r="D228" s="26"/>
      <c r="E228" s="21" t="s">
        <v>199</v>
      </c>
      <c r="F228" s="16"/>
      <c r="G228" s="13">
        <f>H228-F228</f>
        <v>201</v>
      </c>
      <c r="H228" s="13">
        <v>201</v>
      </c>
    </row>
    <row r="229" spans="1:8">
      <c r="A229" s="26"/>
      <c r="B229" s="26"/>
      <c r="C229" s="26"/>
      <c r="D229" s="26"/>
      <c r="E229" s="20" t="s">
        <v>200</v>
      </c>
      <c r="F229" s="16"/>
      <c r="G229" s="13">
        <f>H229-F229</f>
        <v>5361</v>
      </c>
      <c r="H229" s="13">
        <v>5361</v>
      </c>
    </row>
    <row r="230" spans="1:8">
      <c r="A230" s="26"/>
      <c r="B230" s="26"/>
      <c r="C230" s="26"/>
      <c r="D230" s="26"/>
      <c r="E230" s="20" t="s">
        <v>201</v>
      </c>
      <c r="F230" s="16">
        <v>4441</v>
      </c>
      <c r="G230" s="13">
        <f>H230-F230</f>
        <v>-3121</v>
      </c>
      <c r="H230" s="13">
        <v>1320</v>
      </c>
    </row>
    <row r="231" spans="1:8">
      <c r="A231" s="26"/>
      <c r="B231" s="26"/>
      <c r="C231" s="26"/>
      <c r="D231" s="26"/>
      <c r="E231" s="20" t="s">
        <v>202</v>
      </c>
      <c r="F231" s="16"/>
      <c r="G231" s="13">
        <f>H231-F231</f>
        <v>0</v>
      </c>
      <c r="H231" s="13"/>
    </row>
    <row r="232" spans="1:8">
      <c r="A232" s="26"/>
      <c r="B232" s="26"/>
      <c r="C232" s="26"/>
      <c r="D232" s="26"/>
      <c r="E232" s="20" t="s">
        <v>203</v>
      </c>
      <c r="F232" s="16"/>
      <c r="G232" s="13">
        <f>H232-F232</f>
        <v>5</v>
      </c>
      <c r="H232" s="13">
        <v>5</v>
      </c>
    </row>
    <row r="233" spans="1:8">
      <c r="A233" s="26"/>
      <c r="B233" s="26"/>
      <c r="C233" s="26"/>
      <c r="D233" s="26"/>
      <c r="E233" s="20" t="s">
        <v>204</v>
      </c>
      <c r="F233" s="16"/>
      <c r="G233" s="13">
        <f>H233-F233</f>
        <v>37</v>
      </c>
      <c r="H233" s="13">
        <v>37</v>
      </c>
    </row>
    <row r="234" spans="1:8">
      <c r="A234" s="26"/>
      <c r="B234" s="26"/>
      <c r="C234" s="26"/>
      <c r="D234" s="26"/>
      <c r="E234" s="19" t="s">
        <v>205</v>
      </c>
      <c r="F234" s="16">
        <v>3640</v>
      </c>
      <c r="G234" s="13">
        <f>H234-F234</f>
        <v>5878</v>
      </c>
      <c r="H234" s="13">
        <v>9518</v>
      </c>
    </row>
    <row r="235" spans="1:8">
      <c r="A235" s="26"/>
      <c r="B235" s="26"/>
      <c r="C235" s="26"/>
      <c r="D235" s="26"/>
      <c r="E235" s="20" t="s">
        <v>206</v>
      </c>
      <c r="F235" s="16">
        <v>334</v>
      </c>
      <c r="G235" s="13">
        <f>H235-F235</f>
        <v>4124</v>
      </c>
      <c r="H235" s="13">
        <v>4458</v>
      </c>
    </row>
    <row r="236" spans="1:8">
      <c r="A236" s="26"/>
      <c r="B236" s="26"/>
      <c r="C236" s="26"/>
      <c r="D236" s="26"/>
      <c r="E236" s="20" t="s">
        <v>207</v>
      </c>
      <c r="F236" s="16"/>
      <c r="G236" s="13">
        <f>H236-F236</f>
        <v>873</v>
      </c>
      <c r="H236" s="13">
        <v>873</v>
      </c>
    </row>
    <row r="237" spans="1:8">
      <c r="A237" s="26"/>
      <c r="B237" s="26"/>
      <c r="C237" s="26"/>
      <c r="D237" s="26"/>
      <c r="E237" s="20" t="s">
        <v>208</v>
      </c>
      <c r="F237" s="16">
        <v>240</v>
      </c>
      <c r="G237" s="13">
        <f>H237-F237</f>
        <v>135</v>
      </c>
      <c r="H237" s="13">
        <v>375</v>
      </c>
    </row>
    <row r="238" spans="1:8">
      <c r="A238" s="26"/>
      <c r="B238" s="26"/>
      <c r="C238" s="26"/>
      <c r="D238" s="26"/>
      <c r="E238" s="20" t="s">
        <v>209</v>
      </c>
      <c r="F238" s="16"/>
      <c r="G238" s="13">
        <f>H238-F238</f>
        <v>1916</v>
      </c>
      <c r="H238" s="13">
        <v>1916</v>
      </c>
    </row>
    <row r="239" spans="1:8">
      <c r="A239" s="26"/>
      <c r="B239" s="26"/>
      <c r="C239" s="26"/>
      <c r="D239" s="26"/>
      <c r="E239" s="20" t="s">
        <v>210</v>
      </c>
      <c r="F239" s="16"/>
      <c r="G239" s="13">
        <f>H239-F239</f>
        <v>1432</v>
      </c>
      <c r="H239" s="13">
        <v>1432</v>
      </c>
    </row>
    <row r="240" spans="1:8">
      <c r="A240" s="26"/>
      <c r="B240" s="26"/>
      <c r="C240" s="26"/>
      <c r="D240" s="26"/>
      <c r="E240" s="20" t="s">
        <v>211</v>
      </c>
      <c r="F240" s="16">
        <v>3066</v>
      </c>
      <c r="G240" s="13">
        <f>H240-F240</f>
        <v>-2602</v>
      </c>
      <c r="H240" s="13">
        <v>464</v>
      </c>
    </row>
    <row r="241" spans="1:8">
      <c r="A241" s="26"/>
      <c r="B241" s="26"/>
      <c r="C241" s="26"/>
      <c r="D241" s="26"/>
      <c r="E241" s="19" t="s">
        <v>212</v>
      </c>
      <c r="F241" s="16">
        <v>3061</v>
      </c>
      <c r="G241" s="13">
        <f>H241-F241</f>
        <v>-427</v>
      </c>
      <c r="H241" s="13">
        <v>2634</v>
      </c>
    </row>
    <row r="242" spans="1:7">
      <c r="A242" s="26"/>
      <c r="B242" s="26"/>
      <c r="C242" s="26"/>
      <c r="D242" s="26"/>
      <c r="E242" s="20" t="s">
        <v>213</v>
      </c>
      <c r="F242" s="16">
        <v>194</v>
      </c>
      <c r="G242" s="13">
        <f>H242-F242</f>
        <v>-194</v>
      </c>
    </row>
    <row r="243" spans="1:8">
      <c r="A243" s="26"/>
      <c r="B243" s="26"/>
      <c r="C243" s="26"/>
      <c r="D243" s="26"/>
      <c r="E243" s="20" t="s">
        <v>214</v>
      </c>
      <c r="F243" s="16">
        <v>59</v>
      </c>
      <c r="G243" s="13">
        <f>H243-F243</f>
        <v>47</v>
      </c>
      <c r="H243" s="13">
        <v>106</v>
      </c>
    </row>
    <row r="244" spans="1:8">
      <c r="A244" s="26"/>
      <c r="B244" s="26"/>
      <c r="C244" s="26"/>
      <c r="D244" s="26"/>
      <c r="E244" s="20" t="s">
        <v>215</v>
      </c>
      <c r="F244" s="16">
        <v>525</v>
      </c>
      <c r="G244" s="13">
        <f>H244-F244</f>
        <v>-85</v>
      </c>
      <c r="H244" s="13">
        <v>440</v>
      </c>
    </row>
    <row r="245" spans="1:8">
      <c r="A245" s="26"/>
      <c r="B245" s="26"/>
      <c r="C245" s="26"/>
      <c r="D245" s="26"/>
      <c r="E245" s="20" t="s">
        <v>216</v>
      </c>
      <c r="F245" s="16">
        <v>2283</v>
      </c>
      <c r="G245" s="13">
        <f>H245-F245</f>
        <v>-195</v>
      </c>
      <c r="H245" s="13">
        <v>2088</v>
      </c>
    </row>
    <row r="246" spans="1:8">
      <c r="A246" s="26"/>
      <c r="B246" s="26"/>
      <c r="C246" s="26"/>
      <c r="D246" s="26"/>
      <c r="E246" s="19" t="s">
        <v>217</v>
      </c>
      <c r="F246" s="16">
        <v>1100</v>
      </c>
      <c r="G246" s="13">
        <f>H246-F246</f>
        <v>205</v>
      </c>
      <c r="H246" s="13">
        <v>1305</v>
      </c>
    </row>
    <row r="247" spans="1:8">
      <c r="A247" s="26"/>
      <c r="B247" s="26"/>
      <c r="C247" s="26"/>
      <c r="D247" s="26"/>
      <c r="E247" s="20" t="s">
        <v>218</v>
      </c>
      <c r="F247" s="16">
        <v>169</v>
      </c>
      <c r="G247" s="13">
        <f>H247-F247</f>
        <v>81</v>
      </c>
      <c r="H247" s="13">
        <v>250</v>
      </c>
    </row>
    <row r="248" spans="1:8">
      <c r="A248" s="26"/>
      <c r="B248" s="26"/>
      <c r="C248" s="26"/>
      <c r="D248" s="26"/>
      <c r="E248" s="20" t="s">
        <v>219</v>
      </c>
      <c r="F248" s="16">
        <v>419</v>
      </c>
      <c r="G248" s="13">
        <f>H248-F248</f>
        <v>-158</v>
      </c>
      <c r="H248" s="13">
        <v>261</v>
      </c>
    </row>
    <row r="249" spans="1:8">
      <c r="A249" s="26"/>
      <c r="B249" s="26"/>
      <c r="C249" s="26"/>
      <c r="D249" s="26"/>
      <c r="E249" s="20" t="s">
        <v>220</v>
      </c>
      <c r="F249" s="16">
        <v>94</v>
      </c>
      <c r="G249" s="13">
        <f>H249-F249</f>
        <v>338</v>
      </c>
      <c r="H249" s="13">
        <v>432</v>
      </c>
    </row>
    <row r="250" spans="1:8">
      <c r="A250" s="26"/>
      <c r="B250" s="26"/>
      <c r="C250" s="26"/>
      <c r="D250" s="26"/>
      <c r="E250" s="20" t="s">
        <v>221</v>
      </c>
      <c r="F250" s="16">
        <v>392</v>
      </c>
      <c r="G250" s="13">
        <f>H250-F250</f>
        <v>-86</v>
      </c>
      <c r="H250" s="13">
        <v>306</v>
      </c>
    </row>
    <row r="251" spans="1:8">
      <c r="A251" s="26"/>
      <c r="B251" s="26"/>
      <c r="C251" s="26"/>
      <c r="D251" s="26"/>
      <c r="E251" s="21" t="s">
        <v>222</v>
      </c>
      <c r="F251" s="16"/>
      <c r="G251" s="13">
        <f>H251-F251</f>
        <v>0</v>
      </c>
      <c r="H251" s="13"/>
    </row>
    <row r="252" spans="1:8">
      <c r="A252" s="26"/>
      <c r="B252" s="26"/>
      <c r="C252" s="26"/>
      <c r="D252" s="26"/>
      <c r="E252" s="20" t="s">
        <v>223</v>
      </c>
      <c r="F252" s="16">
        <v>26</v>
      </c>
      <c r="G252" s="13">
        <f>H252-F252</f>
        <v>30</v>
      </c>
      <c r="H252" s="13">
        <v>56</v>
      </c>
    </row>
    <row r="253" spans="1:8">
      <c r="A253" s="26"/>
      <c r="B253" s="26"/>
      <c r="C253" s="26"/>
      <c r="D253" s="26"/>
      <c r="E253" s="19" t="s">
        <v>224</v>
      </c>
      <c r="F253" s="16">
        <v>1039</v>
      </c>
      <c r="G253" s="13">
        <f>H253-F253</f>
        <v>574</v>
      </c>
      <c r="H253" s="13">
        <v>1613</v>
      </c>
    </row>
    <row r="254" spans="1:8">
      <c r="A254" s="26"/>
      <c r="B254" s="26"/>
      <c r="C254" s="26"/>
      <c r="D254" s="26"/>
      <c r="E254" s="20" t="s">
        <v>11</v>
      </c>
      <c r="F254" s="16"/>
      <c r="G254" s="13">
        <f>H254-F254</f>
        <v>0</v>
      </c>
      <c r="H254" s="13"/>
    </row>
    <row r="255" spans="1:8">
      <c r="A255" s="26"/>
      <c r="B255" s="26"/>
      <c r="C255" s="26"/>
      <c r="D255" s="26"/>
      <c r="E255" s="20" t="s">
        <v>225</v>
      </c>
      <c r="F255" s="16">
        <v>40</v>
      </c>
      <c r="G255" s="13">
        <f>H255-F255</f>
        <v>44</v>
      </c>
      <c r="H255" s="13">
        <v>84</v>
      </c>
    </row>
    <row r="256" spans="1:8">
      <c r="A256" s="26"/>
      <c r="B256" s="26"/>
      <c r="C256" s="26"/>
      <c r="D256" s="26"/>
      <c r="E256" s="20" t="s">
        <v>226</v>
      </c>
      <c r="F256" s="16">
        <v>106</v>
      </c>
      <c r="G256" s="13">
        <f>H256-F256</f>
        <v>-96</v>
      </c>
      <c r="H256" s="13">
        <v>10</v>
      </c>
    </row>
    <row r="257" spans="1:8">
      <c r="A257" s="26"/>
      <c r="B257" s="26"/>
      <c r="C257" s="26"/>
      <c r="D257" s="26"/>
      <c r="E257" s="20" t="s">
        <v>227</v>
      </c>
      <c r="F257" s="16">
        <v>624</v>
      </c>
      <c r="G257" s="13">
        <f>H257-F257</f>
        <v>617</v>
      </c>
      <c r="H257" s="13">
        <v>1241</v>
      </c>
    </row>
    <row r="258" spans="1:8">
      <c r="A258" s="26"/>
      <c r="B258" s="26"/>
      <c r="C258" s="26"/>
      <c r="D258" s="26"/>
      <c r="E258" s="20" t="s">
        <v>228</v>
      </c>
      <c r="F258" s="16">
        <v>269</v>
      </c>
      <c r="G258" s="13">
        <f>H258-F258</f>
        <v>9</v>
      </c>
      <c r="H258" s="13">
        <v>278</v>
      </c>
    </row>
    <row r="259" spans="1:8">
      <c r="A259" s="26"/>
      <c r="B259" s="26"/>
      <c r="C259" s="26"/>
      <c r="D259" s="26"/>
      <c r="E259" s="19" t="s">
        <v>229</v>
      </c>
      <c r="F259" s="16">
        <v>68</v>
      </c>
      <c r="G259" s="13">
        <f>H259-F259</f>
        <v>-3</v>
      </c>
      <c r="H259" s="13">
        <v>65</v>
      </c>
    </row>
    <row r="260" spans="1:8">
      <c r="A260" s="26"/>
      <c r="B260" s="26"/>
      <c r="C260" s="26"/>
      <c r="D260" s="26"/>
      <c r="E260" s="20" t="s">
        <v>230</v>
      </c>
      <c r="F260" s="16">
        <v>68</v>
      </c>
      <c r="G260" s="13">
        <f>H260-F260</f>
        <v>-3</v>
      </c>
      <c r="H260" s="13">
        <v>65</v>
      </c>
    </row>
    <row r="261" spans="1:8">
      <c r="A261" s="26"/>
      <c r="B261" s="26"/>
      <c r="C261" s="26"/>
      <c r="D261" s="26"/>
      <c r="E261" s="19" t="s">
        <v>231</v>
      </c>
      <c r="F261" s="16">
        <v>8025</v>
      </c>
      <c r="G261" s="13">
        <f t="shared" ref="G261:G324" si="5">H261-F261</f>
        <v>-2777</v>
      </c>
      <c r="H261" s="13">
        <v>5248</v>
      </c>
    </row>
    <row r="262" spans="1:8">
      <c r="A262" s="26"/>
      <c r="B262" s="26"/>
      <c r="C262" s="26"/>
      <c r="D262" s="26"/>
      <c r="E262" s="20" t="s">
        <v>232</v>
      </c>
      <c r="F262" s="16">
        <v>7757</v>
      </c>
      <c r="G262" s="13">
        <f>H262-F262</f>
        <v>-5191</v>
      </c>
      <c r="H262" s="13">
        <v>2566</v>
      </c>
    </row>
    <row r="263" spans="1:8">
      <c r="A263" s="26"/>
      <c r="B263" s="26"/>
      <c r="C263" s="26"/>
      <c r="D263" s="26"/>
      <c r="E263" s="20" t="s">
        <v>233</v>
      </c>
      <c r="F263" s="16">
        <v>268</v>
      </c>
      <c r="G263" s="13">
        <f>H263-F263</f>
        <v>2414</v>
      </c>
      <c r="H263" s="13">
        <v>2682</v>
      </c>
    </row>
    <row r="264" spans="1:8">
      <c r="A264" s="26"/>
      <c r="B264" s="26"/>
      <c r="C264" s="26"/>
      <c r="D264" s="26"/>
      <c r="E264" s="19" t="s">
        <v>234</v>
      </c>
      <c r="F264" s="16">
        <v>116</v>
      </c>
      <c r="G264" s="13">
        <f>H264-F264</f>
        <v>367</v>
      </c>
      <c r="H264" s="13">
        <v>483</v>
      </c>
    </row>
    <row r="265" spans="1:8">
      <c r="A265" s="26"/>
      <c r="B265" s="26"/>
      <c r="C265" s="26"/>
      <c r="D265" s="26"/>
      <c r="E265" s="20" t="s">
        <v>235</v>
      </c>
      <c r="F265" s="16">
        <v>116</v>
      </c>
      <c r="G265" s="13">
        <f>H265-F265</f>
        <v>367</v>
      </c>
      <c r="H265" s="13">
        <v>483</v>
      </c>
    </row>
    <row r="266" spans="1:8">
      <c r="A266" s="26"/>
      <c r="B266" s="26"/>
      <c r="C266" s="26"/>
      <c r="D266" s="26"/>
      <c r="E266" s="20" t="s">
        <v>236</v>
      </c>
      <c r="F266" s="16"/>
      <c r="G266" s="13">
        <f>H266-F266</f>
        <v>0</v>
      </c>
      <c r="H266" s="13"/>
    </row>
    <row r="267" spans="1:8">
      <c r="A267" s="26"/>
      <c r="B267" s="26"/>
      <c r="C267" s="26"/>
      <c r="D267" s="26"/>
      <c r="E267" s="19" t="s">
        <v>237</v>
      </c>
      <c r="F267" s="16">
        <v>681</v>
      </c>
      <c r="G267" s="13">
        <f>H267-F267</f>
        <v>2367</v>
      </c>
      <c r="H267" s="13">
        <v>3048</v>
      </c>
    </row>
    <row r="268" spans="1:8">
      <c r="A268" s="26"/>
      <c r="B268" s="26"/>
      <c r="C268" s="26"/>
      <c r="D268" s="26"/>
      <c r="E268" s="20" t="s">
        <v>238</v>
      </c>
      <c r="F268" s="16">
        <v>23</v>
      </c>
      <c r="G268" s="13">
        <f>H268-F268</f>
        <v>446</v>
      </c>
      <c r="H268" s="13">
        <v>469</v>
      </c>
    </row>
    <row r="269" spans="1:8">
      <c r="A269" s="26"/>
      <c r="B269" s="26"/>
      <c r="C269" s="26"/>
      <c r="D269" s="26"/>
      <c r="E269" s="20" t="s">
        <v>239</v>
      </c>
      <c r="F269" s="16">
        <v>658</v>
      </c>
      <c r="G269" s="13">
        <f>H269-F269</f>
        <v>1921</v>
      </c>
      <c r="H269" s="13">
        <v>2579</v>
      </c>
    </row>
    <row r="270" spans="1:8">
      <c r="A270" s="26"/>
      <c r="B270" s="26"/>
      <c r="C270" s="26"/>
      <c r="D270" s="26"/>
      <c r="E270" s="19" t="s">
        <v>240</v>
      </c>
      <c r="F270" s="16">
        <v>33</v>
      </c>
      <c r="G270" s="13">
        <f>H270-F270</f>
        <v>-33</v>
      </c>
      <c r="H270" s="13"/>
    </row>
    <row r="271" spans="1:8">
      <c r="A271" s="26"/>
      <c r="B271" s="26"/>
      <c r="C271" s="26"/>
      <c r="D271" s="26"/>
      <c r="E271" s="20" t="s">
        <v>241</v>
      </c>
      <c r="F271" s="16"/>
      <c r="G271" s="13">
        <f>H271-F271</f>
        <v>0</v>
      </c>
      <c r="H271" s="13"/>
    </row>
    <row r="272" spans="1:8">
      <c r="A272" s="26"/>
      <c r="B272" s="26"/>
      <c r="C272" s="26"/>
      <c r="D272" s="26"/>
      <c r="E272" s="20" t="s">
        <v>242</v>
      </c>
      <c r="F272" s="16">
        <v>33</v>
      </c>
      <c r="G272" s="13">
        <f>H272-F272</f>
        <v>-33</v>
      </c>
      <c r="H272" s="13"/>
    </row>
    <row r="273" spans="1:8">
      <c r="A273" s="26"/>
      <c r="B273" s="26"/>
      <c r="C273" s="26"/>
      <c r="D273" s="26"/>
      <c r="E273" s="19" t="s">
        <v>243</v>
      </c>
      <c r="F273" s="16">
        <v>11127</v>
      </c>
      <c r="G273" s="13">
        <f>H273-F273</f>
        <v>4245</v>
      </c>
      <c r="H273" s="13">
        <v>15372</v>
      </c>
    </row>
    <row r="274" spans="1:8">
      <c r="A274" s="26"/>
      <c r="B274" s="26"/>
      <c r="C274" s="26"/>
      <c r="D274" s="26"/>
      <c r="E274" s="20" t="s">
        <v>244</v>
      </c>
      <c r="F274" s="16">
        <v>466</v>
      </c>
      <c r="G274" s="13">
        <f>H274-F274</f>
        <v>2428</v>
      </c>
      <c r="H274" s="13">
        <v>2894</v>
      </c>
    </row>
    <row r="275" spans="1:8">
      <c r="A275" s="26"/>
      <c r="B275" s="26"/>
      <c r="C275" s="26"/>
      <c r="D275" s="26"/>
      <c r="E275" s="20" t="s">
        <v>245</v>
      </c>
      <c r="F275" s="16">
        <v>10661</v>
      </c>
      <c r="G275" s="13">
        <f>H275-F275</f>
        <v>1817</v>
      </c>
      <c r="H275" s="13">
        <v>12478</v>
      </c>
    </row>
    <row r="276" spans="1:8">
      <c r="A276" s="26"/>
      <c r="B276" s="26"/>
      <c r="C276" s="26"/>
      <c r="D276" s="26"/>
      <c r="E276" s="19" t="s">
        <v>246</v>
      </c>
      <c r="F276" s="16">
        <v>206</v>
      </c>
      <c r="G276" s="13">
        <f>H276-F276</f>
        <v>106</v>
      </c>
      <c r="H276" s="13">
        <v>312</v>
      </c>
    </row>
    <row r="277" spans="1:8">
      <c r="A277" s="26"/>
      <c r="B277" s="26"/>
      <c r="C277" s="26"/>
      <c r="D277" s="26"/>
      <c r="E277" s="20" t="s">
        <v>11</v>
      </c>
      <c r="F277" s="16">
        <v>113</v>
      </c>
      <c r="G277" s="13">
        <f>H277-F277</f>
        <v>-10</v>
      </c>
      <c r="H277" s="13">
        <v>103</v>
      </c>
    </row>
    <row r="278" spans="1:8">
      <c r="A278" s="26"/>
      <c r="B278" s="26"/>
      <c r="C278" s="26"/>
      <c r="D278" s="26"/>
      <c r="E278" s="20" t="s">
        <v>247</v>
      </c>
      <c r="F278" s="16"/>
      <c r="G278" s="13">
        <f>H278-F278</f>
        <v>120</v>
      </c>
      <c r="H278" s="13">
        <v>120</v>
      </c>
    </row>
    <row r="279" spans="1:8">
      <c r="A279" s="26"/>
      <c r="B279" s="26"/>
      <c r="C279" s="26"/>
      <c r="D279" s="26"/>
      <c r="E279" s="20" t="s">
        <v>19</v>
      </c>
      <c r="F279" s="16">
        <v>93</v>
      </c>
      <c r="G279" s="13">
        <f>H279-F279</f>
        <v>-4</v>
      </c>
      <c r="H279" s="13">
        <v>89</v>
      </c>
    </row>
    <row r="280" spans="1:8">
      <c r="A280" s="26"/>
      <c r="B280" s="26"/>
      <c r="C280" s="26"/>
      <c r="D280" s="26"/>
      <c r="E280" s="19" t="s">
        <v>248</v>
      </c>
      <c r="F280" s="16">
        <v>1194</v>
      </c>
      <c r="G280" s="13">
        <f>H280-F280</f>
        <v>-210</v>
      </c>
      <c r="H280" s="13">
        <v>984</v>
      </c>
    </row>
    <row r="281" spans="1:8">
      <c r="A281" s="26"/>
      <c r="B281" s="26"/>
      <c r="C281" s="26"/>
      <c r="D281" s="26"/>
      <c r="E281" s="20" t="s">
        <v>248</v>
      </c>
      <c r="F281" s="16">
        <v>1194</v>
      </c>
      <c r="G281" s="13">
        <f>H281-F281</f>
        <v>-210</v>
      </c>
      <c r="H281" s="13">
        <v>984</v>
      </c>
    </row>
    <row r="282" spans="1:8">
      <c r="A282" s="26"/>
      <c r="B282" s="26"/>
      <c r="C282" s="26"/>
      <c r="D282" s="26"/>
      <c r="E282" s="14" t="s">
        <v>249</v>
      </c>
      <c r="F282" s="16">
        <f>F283+F286+F290+F293+F302+F305+F309+F314+F316+F319+F322+F328+F330</f>
        <v>42074</v>
      </c>
      <c r="G282" s="13">
        <f>H282-F282</f>
        <v>3159</v>
      </c>
      <c r="H282" s="13">
        <f>H283+H286+H290+H293+H302+H305+H309+H314+H316+H319+H322+H328+H330</f>
        <v>45233</v>
      </c>
    </row>
    <row r="283" spans="1:8">
      <c r="A283" s="26"/>
      <c r="B283" s="26"/>
      <c r="C283" s="26"/>
      <c r="D283" s="26"/>
      <c r="E283" s="19" t="s">
        <v>250</v>
      </c>
      <c r="F283" s="16">
        <v>378</v>
      </c>
      <c r="G283" s="13">
        <f>H283-F283</f>
        <v>-62</v>
      </c>
      <c r="H283" s="13">
        <v>316</v>
      </c>
    </row>
    <row r="284" spans="1:8">
      <c r="A284" s="26"/>
      <c r="B284" s="26"/>
      <c r="C284" s="26"/>
      <c r="D284" s="26"/>
      <c r="E284" s="20" t="s">
        <v>11</v>
      </c>
      <c r="F284" s="16">
        <v>378</v>
      </c>
      <c r="G284" s="13">
        <f>H284-F284</f>
        <v>-62</v>
      </c>
      <c r="H284" s="13">
        <v>316</v>
      </c>
    </row>
    <row r="285" spans="1:8">
      <c r="A285" s="26"/>
      <c r="B285" s="26"/>
      <c r="C285" s="26"/>
      <c r="D285" s="26"/>
      <c r="E285" s="20" t="s">
        <v>251</v>
      </c>
      <c r="F285" s="16"/>
      <c r="G285" s="13">
        <f>H285-F285</f>
        <v>0</v>
      </c>
      <c r="H285" s="13"/>
    </row>
    <row r="286" spans="1:8">
      <c r="A286" s="26"/>
      <c r="B286" s="26"/>
      <c r="C286" s="26"/>
      <c r="D286" s="26"/>
      <c r="E286" s="19" t="s">
        <v>252</v>
      </c>
      <c r="F286" s="16">
        <v>6519</v>
      </c>
      <c r="G286" s="13">
        <f>H286-F286</f>
        <v>569</v>
      </c>
      <c r="H286" s="13">
        <v>7088</v>
      </c>
    </row>
    <row r="287" spans="1:8">
      <c r="A287" s="26"/>
      <c r="B287" s="26"/>
      <c r="C287" s="26"/>
      <c r="D287" s="26"/>
      <c r="E287" s="20" t="s">
        <v>253</v>
      </c>
      <c r="F287" s="16">
        <v>4182</v>
      </c>
      <c r="G287" s="13">
        <f>H287-F287</f>
        <v>882</v>
      </c>
      <c r="H287" s="13">
        <v>5064</v>
      </c>
    </row>
    <row r="288" spans="1:8">
      <c r="A288" s="26"/>
      <c r="B288" s="26"/>
      <c r="C288" s="26"/>
      <c r="D288" s="26"/>
      <c r="E288" s="20" t="s">
        <v>254</v>
      </c>
      <c r="F288" s="16">
        <v>2038</v>
      </c>
      <c r="G288" s="13">
        <f>H288-F288</f>
        <v>-298</v>
      </c>
      <c r="H288" s="13">
        <v>1740</v>
      </c>
    </row>
    <row r="289" spans="1:8">
      <c r="A289" s="26"/>
      <c r="B289" s="26"/>
      <c r="C289" s="26"/>
      <c r="D289" s="26"/>
      <c r="E289" s="20" t="s">
        <v>255</v>
      </c>
      <c r="F289" s="16">
        <v>299</v>
      </c>
      <c r="G289" s="13">
        <f>H289-F289</f>
        <v>-15</v>
      </c>
      <c r="H289" s="13">
        <v>284</v>
      </c>
    </row>
    <row r="290" spans="1:8">
      <c r="A290" s="26"/>
      <c r="B290" s="26"/>
      <c r="C290" s="26"/>
      <c r="D290" s="26"/>
      <c r="E290" s="19" t="s">
        <v>256</v>
      </c>
      <c r="F290" s="16">
        <v>10071</v>
      </c>
      <c r="G290" s="13">
        <f>H290-F290</f>
        <v>-2317</v>
      </c>
      <c r="H290" s="13">
        <f>SUM(H291:H292)</f>
        <v>7754</v>
      </c>
    </row>
    <row r="291" spans="1:8">
      <c r="A291" s="26"/>
      <c r="B291" s="26"/>
      <c r="C291" s="26"/>
      <c r="D291" s="26"/>
      <c r="E291" s="20" t="s">
        <v>257</v>
      </c>
      <c r="F291" s="16">
        <v>9024</v>
      </c>
      <c r="G291" s="13">
        <f>H291-F291</f>
        <v>-1585</v>
      </c>
      <c r="H291" s="13">
        <v>7439</v>
      </c>
    </row>
    <row r="292" spans="1:8">
      <c r="A292" s="26"/>
      <c r="B292" s="26"/>
      <c r="C292" s="26"/>
      <c r="D292" s="26"/>
      <c r="E292" s="20" t="s">
        <v>258</v>
      </c>
      <c r="F292" s="16">
        <v>1047</v>
      </c>
      <c r="G292" s="13">
        <f>H292-F292</f>
        <v>-732</v>
      </c>
      <c r="H292" s="13">
        <v>315</v>
      </c>
    </row>
    <row r="293" spans="1:8">
      <c r="A293" s="26"/>
      <c r="B293" s="26"/>
      <c r="C293" s="26"/>
      <c r="D293" s="26"/>
      <c r="E293" s="19" t="s">
        <v>259</v>
      </c>
      <c r="F293" s="16">
        <v>8995</v>
      </c>
      <c r="G293" s="13">
        <f>H293-F293</f>
        <v>3658</v>
      </c>
      <c r="H293" s="13">
        <v>12653</v>
      </c>
    </row>
    <row r="294" spans="1:8">
      <c r="A294" s="26"/>
      <c r="B294" s="26"/>
      <c r="C294" s="26"/>
      <c r="D294" s="26"/>
      <c r="E294" s="20" t="s">
        <v>260</v>
      </c>
      <c r="F294" s="16">
        <v>2228</v>
      </c>
      <c r="G294" s="13">
        <f>H294-F294</f>
        <v>-342</v>
      </c>
      <c r="H294" s="13">
        <v>1886</v>
      </c>
    </row>
    <row r="295" spans="1:8">
      <c r="A295" s="26"/>
      <c r="B295" s="26"/>
      <c r="C295" s="26"/>
      <c r="D295" s="26"/>
      <c r="E295" s="20" t="s">
        <v>261</v>
      </c>
      <c r="F295" s="16">
        <v>331</v>
      </c>
      <c r="G295" s="13">
        <f>H295-F295</f>
        <v>-24</v>
      </c>
      <c r="H295" s="13">
        <v>307</v>
      </c>
    </row>
    <row r="296" spans="1:8">
      <c r="A296" s="26"/>
      <c r="B296" s="26"/>
      <c r="C296" s="26"/>
      <c r="D296" s="26"/>
      <c r="E296" s="20" t="s">
        <v>262</v>
      </c>
      <c r="F296" s="16">
        <v>1183</v>
      </c>
      <c r="G296" s="13">
        <f>H296-F296</f>
        <v>-168</v>
      </c>
      <c r="H296" s="13">
        <v>1015</v>
      </c>
    </row>
    <row r="297" spans="1:8">
      <c r="A297" s="26"/>
      <c r="B297" s="26"/>
      <c r="C297" s="26"/>
      <c r="D297" s="26"/>
      <c r="E297" s="20" t="s">
        <v>263</v>
      </c>
      <c r="F297" s="16"/>
      <c r="G297" s="13">
        <f>H297-F297</f>
        <v>0</v>
      </c>
      <c r="H297" s="13"/>
    </row>
    <row r="298" spans="1:8">
      <c r="A298" s="26"/>
      <c r="B298" s="26"/>
      <c r="C298" s="26"/>
      <c r="D298" s="26"/>
      <c r="E298" s="20" t="s">
        <v>264</v>
      </c>
      <c r="F298" s="16">
        <v>3991</v>
      </c>
      <c r="G298" s="13">
        <f>H298-F298</f>
        <v>1324</v>
      </c>
      <c r="H298" s="13">
        <v>5315</v>
      </c>
    </row>
    <row r="299" spans="1:8">
      <c r="A299" s="26"/>
      <c r="B299" s="26"/>
      <c r="C299" s="26"/>
      <c r="D299" s="26"/>
      <c r="E299" s="20" t="s">
        <v>265</v>
      </c>
      <c r="F299" s="16">
        <v>134</v>
      </c>
      <c r="G299" s="13">
        <f>H299-F299</f>
        <v>-134</v>
      </c>
      <c r="H299" s="13"/>
    </row>
    <row r="300" spans="1:8">
      <c r="A300" s="26"/>
      <c r="B300" s="26"/>
      <c r="C300" s="26"/>
      <c r="D300" s="26"/>
      <c r="E300" s="20" t="s">
        <v>266</v>
      </c>
      <c r="F300" s="16"/>
      <c r="G300" s="13">
        <f>H300-F300</f>
        <v>409</v>
      </c>
      <c r="H300" s="13">
        <v>409</v>
      </c>
    </row>
    <row r="301" spans="1:8">
      <c r="A301" s="26"/>
      <c r="B301" s="26"/>
      <c r="C301" s="26"/>
      <c r="D301" s="26"/>
      <c r="E301" s="20" t="s">
        <v>267</v>
      </c>
      <c r="F301" s="16">
        <v>1128</v>
      </c>
      <c r="G301" s="13">
        <f>H301-F301</f>
        <v>2593</v>
      </c>
      <c r="H301" s="13">
        <v>3721</v>
      </c>
    </row>
    <row r="302" spans="1:8">
      <c r="A302" s="26"/>
      <c r="B302" s="26"/>
      <c r="C302" s="26"/>
      <c r="D302" s="26"/>
      <c r="E302" s="19" t="s">
        <v>268</v>
      </c>
      <c r="F302" s="16">
        <v>50</v>
      </c>
      <c r="G302" s="13">
        <f>H302-F302</f>
        <v>150</v>
      </c>
      <c r="H302" s="13">
        <v>200</v>
      </c>
    </row>
    <row r="303" spans="1:8">
      <c r="A303" s="26"/>
      <c r="B303" s="26"/>
      <c r="C303" s="26"/>
      <c r="D303" s="26"/>
      <c r="E303" s="20" t="s">
        <v>269</v>
      </c>
      <c r="F303" s="16">
        <v>50</v>
      </c>
      <c r="G303" s="13">
        <f>H303-F303</f>
        <v>150</v>
      </c>
      <c r="H303" s="13">
        <v>200</v>
      </c>
    </row>
    <row r="304" spans="1:8">
      <c r="A304" s="26"/>
      <c r="B304" s="26"/>
      <c r="C304" s="26"/>
      <c r="D304" s="26"/>
      <c r="E304" s="20" t="s">
        <v>270</v>
      </c>
      <c r="F304" s="16"/>
      <c r="G304" s="13">
        <f>H304-F304</f>
        <v>0</v>
      </c>
      <c r="H304" s="13"/>
    </row>
    <row r="305" spans="1:8">
      <c r="A305" s="26"/>
      <c r="B305" s="26"/>
      <c r="C305" s="26"/>
      <c r="D305" s="26"/>
      <c r="E305" s="19" t="s">
        <v>271</v>
      </c>
      <c r="F305" s="16">
        <v>4057</v>
      </c>
      <c r="G305" s="13">
        <f>H305-F305</f>
        <v>3168</v>
      </c>
      <c r="H305" s="13">
        <v>7225</v>
      </c>
    </row>
    <row r="306" spans="1:8">
      <c r="A306" s="26"/>
      <c r="B306" s="26"/>
      <c r="C306" s="26"/>
      <c r="D306" s="26"/>
      <c r="E306" s="20" t="s">
        <v>272</v>
      </c>
      <c r="F306" s="16"/>
      <c r="G306" s="13">
        <f>H306-F306</f>
        <v>0</v>
      </c>
      <c r="H306" s="13"/>
    </row>
    <row r="307" spans="1:8">
      <c r="A307" s="26"/>
      <c r="B307" s="26"/>
      <c r="C307" s="26"/>
      <c r="D307" s="26"/>
      <c r="E307" s="20" t="s">
        <v>273</v>
      </c>
      <c r="F307" s="16">
        <v>4041</v>
      </c>
      <c r="G307" s="13">
        <f>H307-F307</f>
        <v>3174</v>
      </c>
      <c r="H307" s="13">
        <v>7215</v>
      </c>
    </row>
    <row r="308" spans="1:8">
      <c r="A308" s="26"/>
      <c r="B308" s="26"/>
      <c r="C308" s="26"/>
      <c r="D308" s="26"/>
      <c r="E308" s="20" t="s">
        <v>274</v>
      </c>
      <c r="F308" s="16">
        <v>16</v>
      </c>
      <c r="G308" s="13">
        <f>H308-F308</f>
        <v>-6</v>
      </c>
      <c r="H308" s="13">
        <v>10</v>
      </c>
    </row>
    <row r="309" spans="1:8">
      <c r="A309" s="26"/>
      <c r="B309" s="26"/>
      <c r="C309" s="26"/>
      <c r="D309" s="26"/>
      <c r="E309" s="19" t="s">
        <v>275</v>
      </c>
      <c r="F309" s="16">
        <v>9400</v>
      </c>
      <c r="G309" s="13">
        <f>H309-F309</f>
        <v>-1051</v>
      </c>
      <c r="H309" s="13">
        <v>8349</v>
      </c>
    </row>
    <row r="310" spans="1:8">
      <c r="A310" s="26"/>
      <c r="B310" s="26"/>
      <c r="C310" s="26"/>
      <c r="D310" s="26"/>
      <c r="E310" s="20" t="s">
        <v>276</v>
      </c>
      <c r="F310" s="16">
        <v>1410</v>
      </c>
      <c r="G310" s="13">
        <f>H310-F310</f>
        <v>-71</v>
      </c>
      <c r="H310" s="13">
        <v>1339</v>
      </c>
    </row>
    <row r="311" spans="1:8">
      <c r="A311" s="26"/>
      <c r="B311" s="26"/>
      <c r="C311" s="26"/>
      <c r="D311" s="26"/>
      <c r="E311" s="20" t="s">
        <v>277</v>
      </c>
      <c r="F311" s="16">
        <v>6992</v>
      </c>
      <c r="G311" s="13">
        <f>H311-F311</f>
        <v>-850</v>
      </c>
      <c r="H311" s="13">
        <v>6142</v>
      </c>
    </row>
    <row r="312" spans="1:8">
      <c r="A312" s="26"/>
      <c r="B312" s="26"/>
      <c r="C312" s="26"/>
      <c r="D312" s="26"/>
      <c r="E312" s="20" t="s">
        <v>278</v>
      </c>
      <c r="F312" s="16">
        <v>891</v>
      </c>
      <c r="G312" s="13">
        <f>H312-F312</f>
        <v>-151</v>
      </c>
      <c r="H312" s="13">
        <v>740</v>
      </c>
    </row>
    <row r="313" spans="1:8">
      <c r="A313" s="26"/>
      <c r="B313" s="26"/>
      <c r="C313" s="26"/>
      <c r="D313" s="26"/>
      <c r="E313" s="20" t="s">
        <v>279</v>
      </c>
      <c r="F313" s="16">
        <v>107</v>
      </c>
      <c r="G313" s="13">
        <f>H313-F313</f>
        <v>21</v>
      </c>
      <c r="H313" s="13">
        <v>128</v>
      </c>
    </row>
    <row r="314" spans="1:8">
      <c r="A314" s="26"/>
      <c r="B314" s="26"/>
      <c r="C314" s="26"/>
      <c r="D314" s="26"/>
      <c r="E314" s="19" t="s">
        <v>280</v>
      </c>
      <c r="F314" s="16">
        <v>530</v>
      </c>
      <c r="G314" s="13">
        <f>H314-F314</f>
        <v>-25</v>
      </c>
      <c r="H314" s="13">
        <v>505</v>
      </c>
    </row>
    <row r="315" spans="1:8">
      <c r="A315" s="26"/>
      <c r="B315" s="26"/>
      <c r="C315" s="26"/>
      <c r="D315" s="26"/>
      <c r="E315" s="20" t="s">
        <v>281</v>
      </c>
      <c r="F315" s="16">
        <v>530</v>
      </c>
      <c r="G315" s="13">
        <f>H315-F315</f>
        <v>-25</v>
      </c>
      <c r="H315" s="13">
        <v>505</v>
      </c>
    </row>
    <row r="316" spans="1:8">
      <c r="A316" s="26"/>
      <c r="B316" s="26"/>
      <c r="C316" s="26"/>
      <c r="D316" s="26"/>
      <c r="E316" s="19" t="s">
        <v>282</v>
      </c>
      <c r="F316" s="16"/>
      <c r="G316" s="13">
        <f>H316-F316</f>
        <v>366</v>
      </c>
      <c r="H316" s="13">
        <v>366</v>
      </c>
    </row>
    <row r="317" spans="1:8">
      <c r="A317" s="26"/>
      <c r="B317" s="26"/>
      <c r="C317" s="26"/>
      <c r="D317" s="26"/>
      <c r="E317" s="20" t="s">
        <v>283</v>
      </c>
      <c r="F317" s="16"/>
      <c r="G317" s="13">
        <f>H317-F317</f>
        <v>366</v>
      </c>
      <c r="H317" s="13">
        <v>366</v>
      </c>
    </row>
    <row r="318" spans="1:8">
      <c r="A318" s="26"/>
      <c r="B318" s="26"/>
      <c r="C318" s="26"/>
      <c r="D318" s="26"/>
      <c r="E318" s="20" t="s">
        <v>284</v>
      </c>
      <c r="F318" s="16"/>
      <c r="G318" s="13">
        <f>H318-F318</f>
        <v>0</v>
      </c>
      <c r="H318" s="13"/>
    </row>
    <row r="319" spans="1:8">
      <c r="A319" s="26"/>
      <c r="B319" s="26"/>
      <c r="C319" s="26"/>
      <c r="D319" s="26"/>
      <c r="E319" s="19" t="s">
        <v>285</v>
      </c>
      <c r="F319" s="16">
        <v>60</v>
      </c>
      <c r="G319" s="13">
        <f>H319-F319</f>
        <v>73</v>
      </c>
      <c r="H319" s="13">
        <v>133</v>
      </c>
    </row>
    <row r="320" spans="1:8">
      <c r="A320" s="26"/>
      <c r="B320" s="26"/>
      <c r="C320" s="26"/>
      <c r="D320" s="26"/>
      <c r="E320" s="20" t="s">
        <v>286</v>
      </c>
      <c r="F320" s="16">
        <v>60</v>
      </c>
      <c r="G320" s="13">
        <f>H320-F320</f>
        <v>73</v>
      </c>
      <c r="H320" s="13">
        <v>133</v>
      </c>
    </row>
    <row r="321" spans="1:8">
      <c r="A321" s="26"/>
      <c r="B321" s="26"/>
      <c r="C321" s="26"/>
      <c r="D321" s="26"/>
      <c r="E321" s="20" t="s">
        <v>287</v>
      </c>
      <c r="F321" s="16"/>
      <c r="G321" s="13">
        <f>H321-F321</f>
        <v>0</v>
      </c>
      <c r="H321" s="13"/>
    </row>
    <row r="322" spans="1:8">
      <c r="A322" s="26"/>
      <c r="B322" s="26"/>
      <c r="C322" s="26"/>
      <c r="D322" s="26"/>
      <c r="E322" s="19" t="s">
        <v>288</v>
      </c>
      <c r="F322" s="16">
        <v>1983</v>
      </c>
      <c r="G322" s="13">
        <f>H322-F322</f>
        <v>-1459</v>
      </c>
      <c r="H322" s="13">
        <v>524</v>
      </c>
    </row>
    <row r="323" spans="1:8">
      <c r="A323" s="26"/>
      <c r="B323" s="26"/>
      <c r="C323" s="26"/>
      <c r="D323" s="26"/>
      <c r="E323" s="20" t="s">
        <v>11</v>
      </c>
      <c r="F323" s="16">
        <v>132</v>
      </c>
      <c r="G323" s="13">
        <f>H323-F323</f>
        <v>-36</v>
      </c>
      <c r="H323" s="13">
        <v>96</v>
      </c>
    </row>
    <row r="324" spans="1:8">
      <c r="A324" s="26"/>
      <c r="B324" s="26"/>
      <c r="C324" s="26"/>
      <c r="D324" s="26"/>
      <c r="E324" s="20" t="s">
        <v>289</v>
      </c>
      <c r="F324" s="16"/>
      <c r="G324" s="13">
        <f>H324-F324</f>
        <v>0</v>
      </c>
      <c r="H324" s="13"/>
    </row>
    <row r="325" spans="1:8">
      <c r="A325" s="26"/>
      <c r="B325" s="26"/>
      <c r="C325" s="26"/>
      <c r="D325" s="26"/>
      <c r="E325" s="20" t="s">
        <v>290</v>
      </c>
      <c r="F325" s="16"/>
      <c r="G325" s="13">
        <f t="shared" ref="G325:G388" si="6">H325-F325</f>
        <v>0</v>
      </c>
      <c r="H325" s="13"/>
    </row>
    <row r="326" spans="1:8">
      <c r="A326" s="26"/>
      <c r="B326" s="26"/>
      <c r="C326" s="26"/>
      <c r="D326" s="26"/>
      <c r="E326" s="20" t="s">
        <v>19</v>
      </c>
      <c r="F326" s="16">
        <v>471</v>
      </c>
      <c r="G326" s="13">
        <f>H326-F326</f>
        <v>-43</v>
      </c>
      <c r="H326" s="13">
        <v>428</v>
      </c>
    </row>
    <row r="327" spans="1:8">
      <c r="A327" s="26"/>
      <c r="B327" s="26"/>
      <c r="C327" s="26"/>
      <c r="D327" s="26"/>
      <c r="E327" s="20" t="s">
        <v>291</v>
      </c>
      <c r="F327" s="16">
        <v>1380</v>
      </c>
      <c r="G327" s="13">
        <f>H327-F327</f>
        <v>-1380</v>
      </c>
      <c r="H327" s="13"/>
    </row>
    <row r="328" spans="1:8">
      <c r="A328" s="26"/>
      <c r="B328" s="26"/>
      <c r="C328" s="26"/>
      <c r="D328" s="26"/>
      <c r="E328" s="19" t="s">
        <v>292</v>
      </c>
      <c r="F328" s="16">
        <v>9</v>
      </c>
      <c r="G328" s="13">
        <f>H328-F328</f>
        <v>-1</v>
      </c>
      <c r="H328" s="13">
        <v>8</v>
      </c>
    </row>
    <row r="329" spans="1:8">
      <c r="A329" s="26"/>
      <c r="B329" s="26"/>
      <c r="C329" s="26"/>
      <c r="D329" s="26"/>
      <c r="E329" s="20" t="s">
        <v>292</v>
      </c>
      <c r="F329" s="16">
        <v>9</v>
      </c>
      <c r="G329" s="13">
        <f>H329-F329</f>
        <v>-1</v>
      </c>
      <c r="H329" s="13">
        <v>8</v>
      </c>
    </row>
    <row r="330" spans="1:8">
      <c r="A330" s="26"/>
      <c r="B330" s="26"/>
      <c r="C330" s="26"/>
      <c r="D330" s="26"/>
      <c r="E330" s="19" t="s">
        <v>293</v>
      </c>
      <c r="F330" s="16">
        <v>22</v>
      </c>
      <c r="G330" s="13">
        <f>H330-F330</f>
        <v>90</v>
      </c>
      <c r="H330" s="13">
        <v>112</v>
      </c>
    </row>
    <row r="331" spans="1:8">
      <c r="A331" s="26"/>
      <c r="B331" s="26"/>
      <c r="C331" s="26"/>
      <c r="D331" s="26"/>
      <c r="E331" s="20" t="s">
        <v>293</v>
      </c>
      <c r="F331" s="16">
        <v>22</v>
      </c>
      <c r="G331" s="13">
        <f>H331-F331</f>
        <v>90</v>
      </c>
      <c r="H331" s="13">
        <v>112</v>
      </c>
    </row>
    <row r="332" spans="1:8">
      <c r="A332" s="26"/>
      <c r="B332" s="26"/>
      <c r="C332" s="26"/>
      <c r="D332" s="26"/>
      <c r="E332" s="14" t="s">
        <v>294</v>
      </c>
      <c r="F332" s="16">
        <f>F333+F338+F340+F344+F346+F349+F351+F353+F357+F359</f>
        <v>2978</v>
      </c>
      <c r="G332" s="13">
        <f>H332-F332</f>
        <v>5707</v>
      </c>
      <c r="H332" s="13">
        <f>H333+H338+H340+H344+H346+H349+H351+H353+H357+H359</f>
        <v>8685</v>
      </c>
    </row>
    <row r="333" spans="1:8">
      <c r="A333" s="26"/>
      <c r="B333" s="26"/>
      <c r="C333" s="26"/>
      <c r="D333" s="26"/>
      <c r="E333" s="19" t="s">
        <v>295</v>
      </c>
      <c r="F333" s="16">
        <v>759</v>
      </c>
      <c r="G333" s="13">
        <f>H333-F333</f>
        <v>-602</v>
      </c>
      <c r="H333" s="13">
        <v>157</v>
      </c>
    </row>
    <row r="334" spans="1:8">
      <c r="A334" s="26"/>
      <c r="B334" s="26"/>
      <c r="C334" s="26"/>
      <c r="D334" s="26"/>
      <c r="E334" s="20" t="s">
        <v>11</v>
      </c>
      <c r="F334" s="16">
        <v>156</v>
      </c>
      <c r="G334" s="13">
        <f>H334-F334</f>
        <v>-123</v>
      </c>
      <c r="H334" s="13">
        <v>33</v>
      </c>
    </row>
    <row r="335" spans="1:8">
      <c r="A335" s="26"/>
      <c r="B335" s="26"/>
      <c r="C335" s="26"/>
      <c r="D335" s="26"/>
      <c r="E335" s="20" t="s">
        <v>296</v>
      </c>
      <c r="F335" s="16">
        <v>53</v>
      </c>
      <c r="G335" s="13">
        <f>H335-F335</f>
        <v>-46</v>
      </c>
      <c r="H335" s="13">
        <v>7</v>
      </c>
    </row>
    <row r="336" spans="1:8">
      <c r="A336" s="26"/>
      <c r="B336" s="26"/>
      <c r="C336" s="26"/>
      <c r="D336" s="26"/>
      <c r="E336" s="21" t="s">
        <v>297</v>
      </c>
      <c r="F336" s="16"/>
      <c r="G336" s="13">
        <f>H336-F336</f>
        <v>48</v>
      </c>
      <c r="H336" s="13">
        <v>48</v>
      </c>
    </row>
    <row r="337" spans="1:8">
      <c r="A337" s="26"/>
      <c r="B337" s="26"/>
      <c r="C337" s="26"/>
      <c r="D337" s="26"/>
      <c r="E337" s="20" t="s">
        <v>298</v>
      </c>
      <c r="F337" s="16">
        <v>550</v>
      </c>
      <c r="G337" s="13">
        <f>H337-F337</f>
        <v>-481</v>
      </c>
      <c r="H337" s="13">
        <v>69</v>
      </c>
    </row>
    <row r="338" spans="1:8">
      <c r="A338" s="26"/>
      <c r="B338" s="26"/>
      <c r="C338" s="26"/>
      <c r="D338" s="26"/>
      <c r="E338" s="19" t="s">
        <v>299</v>
      </c>
      <c r="F338" s="16"/>
      <c r="G338" s="13">
        <f>H338-F338</f>
        <v>28</v>
      </c>
      <c r="H338" s="13">
        <v>28</v>
      </c>
    </row>
    <row r="339" spans="1:8">
      <c r="A339" s="26"/>
      <c r="B339" s="26"/>
      <c r="C339" s="26"/>
      <c r="D339" s="26"/>
      <c r="E339" s="20" t="s">
        <v>300</v>
      </c>
      <c r="F339" s="16"/>
      <c r="G339" s="13">
        <f>H339-F339</f>
        <v>28</v>
      </c>
      <c r="H339" s="13">
        <v>28</v>
      </c>
    </row>
    <row r="340" spans="1:8">
      <c r="A340" s="26"/>
      <c r="B340" s="26"/>
      <c r="C340" s="26"/>
      <c r="D340" s="26"/>
      <c r="E340" s="19" t="s">
        <v>301</v>
      </c>
      <c r="F340" s="16">
        <v>2054</v>
      </c>
      <c r="G340" s="13">
        <f>H340-F340</f>
        <v>3802</v>
      </c>
      <c r="H340" s="13">
        <f>SUM(H341:H343)</f>
        <v>5856</v>
      </c>
    </row>
    <row r="341" spans="1:8">
      <c r="A341" s="26"/>
      <c r="B341" s="26"/>
      <c r="C341" s="26"/>
      <c r="D341" s="26"/>
      <c r="E341" s="20" t="s">
        <v>302</v>
      </c>
      <c r="F341" s="16">
        <v>2054</v>
      </c>
      <c r="G341" s="13">
        <f>H341-F341</f>
        <v>2578</v>
      </c>
      <c r="H341" s="13">
        <v>4632</v>
      </c>
    </row>
    <row r="342" spans="1:8">
      <c r="A342" s="26"/>
      <c r="B342" s="26"/>
      <c r="C342" s="26"/>
      <c r="D342" s="26"/>
      <c r="E342" s="20" t="s">
        <v>303</v>
      </c>
      <c r="F342" s="16"/>
      <c r="G342" s="13">
        <f>H342-F342</f>
        <v>0</v>
      </c>
      <c r="H342" s="13"/>
    </row>
    <row r="343" spans="1:8">
      <c r="A343" s="26"/>
      <c r="B343" s="26"/>
      <c r="C343" s="26"/>
      <c r="D343" s="26"/>
      <c r="E343" s="20" t="s">
        <v>304</v>
      </c>
      <c r="F343" s="16"/>
      <c r="G343" s="13">
        <f>H343-F343</f>
        <v>1224</v>
      </c>
      <c r="H343" s="13">
        <v>1224</v>
      </c>
    </row>
    <row r="344" spans="1:8">
      <c r="A344" s="26"/>
      <c r="B344" s="26"/>
      <c r="C344" s="26"/>
      <c r="D344" s="26"/>
      <c r="E344" s="19" t="s">
        <v>305</v>
      </c>
      <c r="F344" s="16">
        <v>165</v>
      </c>
      <c r="G344" s="13">
        <f>H344-F344</f>
        <v>725</v>
      </c>
      <c r="H344" s="13">
        <f>H345</f>
        <v>890</v>
      </c>
    </row>
    <row r="345" spans="1:8">
      <c r="A345" s="26"/>
      <c r="B345" s="26"/>
      <c r="C345" s="26"/>
      <c r="D345" s="26"/>
      <c r="E345" s="20" t="s">
        <v>306</v>
      </c>
      <c r="F345" s="16">
        <v>165</v>
      </c>
      <c r="G345" s="13">
        <f>H345-F345</f>
        <v>725</v>
      </c>
      <c r="H345" s="13">
        <v>890</v>
      </c>
    </row>
    <row r="346" spans="1:8">
      <c r="A346" s="26"/>
      <c r="B346" s="26"/>
      <c r="C346" s="26"/>
      <c r="D346" s="26"/>
      <c r="E346" s="19" t="s">
        <v>307</v>
      </c>
      <c r="F346" s="16"/>
      <c r="G346" s="13">
        <f>H346-F346</f>
        <v>869</v>
      </c>
      <c r="H346" s="13">
        <v>869</v>
      </c>
    </row>
    <row r="347" spans="1:8">
      <c r="A347" s="26"/>
      <c r="B347" s="26"/>
      <c r="C347" s="26"/>
      <c r="D347" s="26"/>
      <c r="E347" s="20" t="s">
        <v>308</v>
      </c>
      <c r="F347" s="16"/>
      <c r="G347" s="13">
        <f>H347-F347</f>
        <v>869</v>
      </c>
      <c r="H347" s="13">
        <v>869</v>
      </c>
    </row>
    <row r="348" spans="1:8">
      <c r="A348" s="26"/>
      <c r="B348" s="26"/>
      <c r="C348" s="26"/>
      <c r="D348" s="26"/>
      <c r="E348" s="20" t="s">
        <v>309</v>
      </c>
      <c r="F348" s="16"/>
      <c r="G348" s="13">
        <f>H348-F348</f>
        <v>0</v>
      </c>
      <c r="H348" s="13"/>
    </row>
    <row r="349" spans="1:8">
      <c r="A349" s="26"/>
      <c r="B349" s="26"/>
      <c r="C349" s="26"/>
      <c r="D349" s="26"/>
      <c r="E349" s="19" t="s">
        <v>310</v>
      </c>
      <c r="F349" s="16"/>
      <c r="G349" s="13">
        <f>H349-F349</f>
        <v>0</v>
      </c>
      <c r="H349" s="13"/>
    </row>
    <row r="350" spans="1:8">
      <c r="A350" s="26"/>
      <c r="B350" s="26"/>
      <c r="C350" s="26"/>
      <c r="D350" s="26"/>
      <c r="E350" s="20" t="s">
        <v>311</v>
      </c>
      <c r="F350" s="16"/>
      <c r="G350" s="13">
        <f>H350-F350</f>
        <v>0</v>
      </c>
      <c r="H350" s="13"/>
    </row>
    <row r="351" spans="1:8">
      <c r="A351" s="26"/>
      <c r="B351" s="26"/>
      <c r="C351" s="26"/>
      <c r="D351" s="26"/>
      <c r="E351" s="19" t="s">
        <v>312</v>
      </c>
      <c r="F351" s="16"/>
      <c r="G351" s="13">
        <f>H351-F351</f>
        <v>0</v>
      </c>
      <c r="H351" s="13"/>
    </row>
    <row r="352" spans="1:8">
      <c r="A352" s="26"/>
      <c r="B352" s="26"/>
      <c r="C352" s="26"/>
      <c r="D352" s="26"/>
      <c r="E352" s="20" t="s">
        <v>312</v>
      </c>
      <c r="F352" s="16"/>
      <c r="G352" s="13">
        <f>H352-F352</f>
        <v>0</v>
      </c>
      <c r="H352" s="13"/>
    </row>
    <row r="353" spans="1:8">
      <c r="A353" s="26"/>
      <c r="B353" s="26"/>
      <c r="C353" s="26"/>
      <c r="D353" s="26"/>
      <c r="E353" s="19" t="s">
        <v>313</v>
      </c>
      <c r="F353" s="16"/>
      <c r="G353" s="13">
        <f>H353-F353</f>
        <v>376</v>
      </c>
      <c r="H353" s="13">
        <v>376</v>
      </c>
    </row>
    <row r="354" spans="1:8">
      <c r="A354" s="26"/>
      <c r="B354" s="26"/>
      <c r="C354" s="26"/>
      <c r="D354" s="26"/>
      <c r="E354" s="20" t="s">
        <v>314</v>
      </c>
      <c r="F354" s="16"/>
      <c r="G354" s="13">
        <f>H354-F354</f>
        <v>0</v>
      </c>
      <c r="H354" s="13"/>
    </row>
    <row r="355" spans="1:8">
      <c r="A355" s="26"/>
      <c r="B355" s="26"/>
      <c r="C355" s="26"/>
      <c r="D355" s="26"/>
      <c r="E355" s="20" t="s">
        <v>315</v>
      </c>
      <c r="F355" s="16"/>
      <c r="G355" s="13">
        <f>H355-F355</f>
        <v>0</v>
      </c>
      <c r="H355" s="13"/>
    </row>
    <row r="356" spans="1:8">
      <c r="A356" s="26"/>
      <c r="B356" s="26"/>
      <c r="C356" s="26"/>
      <c r="D356" s="26"/>
      <c r="E356" s="21" t="s">
        <v>316</v>
      </c>
      <c r="F356" s="16"/>
      <c r="G356" s="13">
        <f>H356-F356</f>
        <v>376</v>
      </c>
      <c r="H356" s="13">
        <v>376</v>
      </c>
    </row>
    <row r="357" spans="1:8">
      <c r="A357" s="26"/>
      <c r="B357" s="26"/>
      <c r="C357" s="26"/>
      <c r="D357" s="26"/>
      <c r="E357" s="19" t="s">
        <v>317</v>
      </c>
      <c r="F357" s="16"/>
      <c r="G357" s="13">
        <f>H357-F357</f>
        <v>9</v>
      </c>
      <c r="H357" s="13">
        <v>9</v>
      </c>
    </row>
    <row r="358" spans="1:8">
      <c r="A358" s="26"/>
      <c r="B358" s="26"/>
      <c r="C358" s="26"/>
      <c r="D358" s="26"/>
      <c r="E358" s="20" t="s">
        <v>19</v>
      </c>
      <c r="F358" s="16"/>
      <c r="G358" s="13">
        <f>H358-F358</f>
        <v>9</v>
      </c>
      <c r="H358" s="13">
        <v>9</v>
      </c>
    </row>
    <row r="359" spans="1:8">
      <c r="A359" s="26"/>
      <c r="B359" s="26"/>
      <c r="C359" s="26"/>
      <c r="D359" s="26"/>
      <c r="E359" s="19" t="s">
        <v>318</v>
      </c>
      <c r="F359" s="16"/>
      <c r="G359" s="13">
        <f>H359-F359</f>
        <v>500</v>
      </c>
      <c r="H359" s="13">
        <v>500</v>
      </c>
    </row>
    <row r="360" spans="1:8">
      <c r="A360" s="26"/>
      <c r="B360" s="26"/>
      <c r="C360" s="26"/>
      <c r="D360" s="26"/>
      <c r="E360" s="21" t="s">
        <v>318</v>
      </c>
      <c r="F360" s="16"/>
      <c r="G360" s="13">
        <f>H360-F360</f>
        <v>500</v>
      </c>
      <c r="H360" s="13">
        <v>500</v>
      </c>
    </row>
    <row r="361" spans="1:8">
      <c r="A361" s="26"/>
      <c r="B361" s="26"/>
      <c r="C361" s="26"/>
      <c r="D361" s="26"/>
      <c r="E361" s="14" t="s">
        <v>319</v>
      </c>
      <c r="F361" s="16">
        <f>F362+F369+F371+F374+F376+F378</f>
        <v>7307</v>
      </c>
      <c r="G361" s="13">
        <f>H361-F361</f>
        <v>30252</v>
      </c>
      <c r="H361" s="13">
        <f>H362+H369+H371+H374+H376+H378</f>
        <v>37559</v>
      </c>
    </row>
    <row r="362" spans="1:8">
      <c r="A362" s="26"/>
      <c r="B362" s="26"/>
      <c r="C362" s="26"/>
      <c r="D362" s="26"/>
      <c r="E362" s="19" t="s">
        <v>320</v>
      </c>
      <c r="F362" s="16">
        <v>1642</v>
      </c>
      <c r="G362" s="13">
        <f>H362-F362</f>
        <v>411</v>
      </c>
      <c r="H362" s="13">
        <v>2053</v>
      </c>
    </row>
    <row r="363" spans="1:8">
      <c r="A363" s="26"/>
      <c r="B363" s="26"/>
      <c r="C363" s="26"/>
      <c r="D363" s="26"/>
      <c r="E363" s="20" t="s">
        <v>11</v>
      </c>
      <c r="F363" s="16">
        <v>352</v>
      </c>
      <c r="G363" s="13">
        <f>H363-F363</f>
        <v>-54</v>
      </c>
      <c r="H363" s="13">
        <v>298</v>
      </c>
    </row>
    <row r="364" spans="1:8">
      <c r="A364" s="26"/>
      <c r="B364" s="26"/>
      <c r="C364" s="26"/>
      <c r="D364" s="26"/>
      <c r="E364" s="20" t="s">
        <v>82</v>
      </c>
      <c r="F364" s="16"/>
      <c r="G364" s="13">
        <f>H364-F364</f>
        <v>0</v>
      </c>
      <c r="H364" s="13"/>
    </row>
    <row r="365" spans="1:8">
      <c r="A365" s="26"/>
      <c r="B365" s="26"/>
      <c r="C365" s="26"/>
      <c r="D365" s="26"/>
      <c r="E365" s="20" t="s">
        <v>321</v>
      </c>
      <c r="F365" s="16">
        <v>735</v>
      </c>
      <c r="G365" s="13">
        <f>H365-F365</f>
        <v>443</v>
      </c>
      <c r="H365" s="13">
        <v>1178</v>
      </c>
    </row>
    <row r="366" spans="1:8">
      <c r="A366" s="26"/>
      <c r="B366" s="26"/>
      <c r="C366" s="26"/>
      <c r="D366" s="26"/>
      <c r="E366" s="20" t="s">
        <v>322</v>
      </c>
      <c r="F366" s="16">
        <v>130</v>
      </c>
      <c r="G366" s="13">
        <f>H366-F366</f>
        <v>-17</v>
      </c>
      <c r="H366" s="13">
        <v>113</v>
      </c>
    </row>
    <row r="367" spans="1:8">
      <c r="A367" s="26"/>
      <c r="B367" s="26"/>
      <c r="C367" s="26"/>
      <c r="D367" s="26"/>
      <c r="E367" s="20" t="s">
        <v>323</v>
      </c>
      <c r="F367" s="16">
        <v>242</v>
      </c>
      <c r="G367" s="13">
        <f>H367-F367</f>
        <v>-23</v>
      </c>
      <c r="H367" s="13">
        <v>219</v>
      </c>
    </row>
    <row r="368" spans="1:8">
      <c r="A368" s="26"/>
      <c r="B368" s="26"/>
      <c r="C368" s="26"/>
      <c r="D368" s="26"/>
      <c r="E368" s="20" t="s">
        <v>324</v>
      </c>
      <c r="F368" s="16">
        <v>183</v>
      </c>
      <c r="G368" s="13">
        <f>H368-F368</f>
        <v>62</v>
      </c>
      <c r="H368" s="13">
        <v>245</v>
      </c>
    </row>
    <row r="369" spans="1:8">
      <c r="A369" s="26"/>
      <c r="B369" s="26"/>
      <c r="C369" s="26"/>
      <c r="D369" s="26"/>
      <c r="E369" s="19" t="s">
        <v>325</v>
      </c>
      <c r="F369" s="16"/>
      <c r="G369" s="13">
        <f>H369-F369</f>
        <v>275</v>
      </c>
      <c r="H369" s="13">
        <v>275</v>
      </c>
    </row>
    <row r="370" spans="1:8">
      <c r="A370" s="26"/>
      <c r="B370" s="26"/>
      <c r="C370" s="26"/>
      <c r="D370" s="26"/>
      <c r="E370" s="20" t="s">
        <v>325</v>
      </c>
      <c r="F370" s="16"/>
      <c r="G370" s="13">
        <f>H370-F370</f>
        <v>275</v>
      </c>
      <c r="H370" s="13">
        <v>275</v>
      </c>
    </row>
    <row r="371" spans="1:8">
      <c r="A371" s="26"/>
      <c r="B371" s="26"/>
      <c r="C371" s="26"/>
      <c r="D371" s="26"/>
      <c r="E371" s="19" t="s">
        <v>326</v>
      </c>
      <c r="F371" s="16">
        <v>1126</v>
      </c>
      <c r="G371" s="13">
        <f>H371-F371</f>
        <v>24843</v>
      </c>
      <c r="H371" s="13">
        <f>SUM(H372:H373)</f>
        <v>25969</v>
      </c>
    </row>
    <row r="372" spans="1:8">
      <c r="A372" s="26"/>
      <c r="B372" s="26"/>
      <c r="C372" s="26"/>
      <c r="D372" s="26"/>
      <c r="E372" s="20" t="s">
        <v>327</v>
      </c>
      <c r="F372" s="16"/>
      <c r="G372" s="13">
        <f>H372-F372</f>
        <v>24731</v>
      </c>
      <c r="H372" s="13">
        <v>24731</v>
      </c>
    </row>
    <row r="373" spans="1:8">
      <c r="A373" s="26"/>
      <c r="B373" s="26"/>
      <c r="C373" s="26"/>
      <c r="D373" s="26"/>
      <c r="E373" s="20" t="s">
        <v>328</v>
      </c>
      <c r="F373" s="16">
        <v>1126</v>
      </c>
      <c r="G373" s="13">
        <f>H373-F373</f>
        <v>112</v>
      </c>
      <c r="H373" s="13">
        <v>1238</v>
      </c>
    </row>
    <row r="374" spans="1:8">
      <c r="A374" s="26"/>
      <c r="B374" s="26"/>
      <c r="C374" s="26"/>
      <c r="D374" s="26"/>
      <c r="E374" s="19" t="s">
        <v>329</v>
      </c>
      <c r="F374" s="16">
        <v>4442</v>
      </c>
      <c r="G374" s="13">
        <f>H374-F374</f>
        <v>1381</v>
      </c>
      <c r="H374" s="13">
        <v>5823</v>
      </c>
    </row>
    <row r="375" spans="1:8">
      <c r="A375" s="26"/>
      <c r="B375" s="26"/>
      <c r="C375" s="26"/>
      <c r="D375" s="26"/>
      <c r="E375" s="20" t="s">
        <v>329</v>
      </c>
      <c r="F375" s="16">
        <v>4442</v>
      </c>
      <c r="G375" s="13">
        <f>H375-F375</f>
        <v>1381</v>
      </c>
      <c r="H375" s="13">
        <v>5823</v>
      </c>
    </row>
    <row r="376" spans="1:8">
      <c r="A376" s="26"/>
      <c r="B376" s="26"/>
      <c r="C376" s="26"/>
      <c r="D376" s="26"/>
      <c r="E376" s="19" t="s">
        <v>330</v>
      </c>
      <c r="F376" s="16">
        <v>97</v>
      </c>
      <c r="G376" s="13">
        <f>H376-F376</f>
        <v>0</v>
      </c>
      <c r="H376" s="13">
        <v>97</v>
      </c>
    </row>
    <row r="377" spans="1:8">
      <c r="A377" s="26"/>
      <c r="B377" s="26"/>
      <c r="C377" s="26"/>
      <c r="D377" s="26"/>
      <c r="E377" s="20" t="s">
        <v>330</v>
      </c>
      <c r="F377" s="16">
        <v>97</v>
      </c>
      <c r="G377" s="13">
        <f>H377-F377</f>
        <v>0</v>
      </c>
      <c r="H377" s="13">
        <v>97</v>
      </c>
    </row>
    <row r="378" spans="1:8">
      <c r="A378" s="26"/>
      <c r="B378" s="26"/>
      <c r="C378" s="26"/>
      <c r="D378" s="26"/>
      <c r="E378" s="19" t="s">
        <v>331</v>
      </c>
      <c r="F378" s="16"/>
      <c r="G378" s="13">
        <f>H378-F378</f>
        <v>3342</v>
      </c>
      <c r="H378" s="13">
        <v>3342</v>
      </c>
    </row>
    <row r="379" spans="1:8">
      <c r="A379" s="26"/>
      <c r="B379" s="26"/>
      <c r="C379" s="26"/>
      <c r="D379" s="26"/>
      <c r="E379" s="20" t="s">
        <v>331</v>
      </c>
      <c r="F379" s="16"/>
      <c r="G379" s="13">
        <f>H379-F379</f>
        <v>3342</v>
      </c>
      <c r="H379" s="13">
        <v>3342</v>
      </c>
    </row>
    <row r="380" spans="1:8">
      <c r="A380" s="26"/>
      <c r="B380" s="26"/>
      <c r="C380" s="26"/>
      <c r="D380" s="26"/>
      <c r="E380" s="14" t="s">
        <v>332</v>
      </c>
      <c r="F380" s="16">
        <f>F381+F396+F405+F422+F428+F434+F438+F440</f>
        <v>134531</v>
      </c>
      <c r="G380" s="13">
        <f>H380-F380</f>
        <v>50010</v>
      </c>
      <c r="H380" s="13">
        <f>H381+H396+H405+H422+H428+H434+H438+H440</f>
        <v>184541</v>
      </c>
    </row>
    <row r="381" spans="1:8">
      <c r="A381" s="26"/>
      <c r="B381" s="26"/>
      <c r="C381" s="26"/>
      <c r="D381" s="26"/>
      <c r="E381" s="19" t="s">
        <v>333</v>
      </c>
      <c r="F381" s="16">
        <f>SUM(F382:F395)</f>
        <v>71628</v>
      </c>
      <c r="G381" s="13">
        <f>H381-F381</f>
        <v>45246</v>
      </c>
      <c r="H381" s="13">
        <f>SUM(H382:H395)</f>
        <v>116874</v>
      </c>
    </row>
    <row r="382" spans="1:8">
      <c r="A382" s="26"/>
      <c r="B382" s="26"/>
      <c r="C382" s="26"/>
      <c r="D382" s="26"/>
      <c r="E382" s="20" t="s">
        <v>11</v>
      </c>
      <c r="F382" s="16">
        <v>351</v>
      </c>
      <c r="G382" s="13">
        <f>H382-F382</f>
        <v>197</v>
      </c>
      <c r="H382" s="13">
        <v>548</v>
      </c>
    </row>
    <row r="383" spans="1:8">
      <c r="A383" s="26"/>
      <c r="B383" s="26"/>
      <c r="C383" s="26"/>
      <c r="D383" s="26"/>
      <c r="E383" s="20" t="s">
        <v>19</v>
      </c>
      <c r="F383" s="16">
        <v>6204</v>
      </c>
      <c r="G383" s="13">
        <f>H383-F383</f>
        <v>-393</v>
      </c>
      <c r="H383" s="13">
        <v>5811</v>
      </c>
    </row>
    <row r="384" spans="1:8">
      <c r="A384" s="26"/>
      <c r="B384" s="26"/>
      <c r="C384" s="26"/>
      <c r="D384" s="26"/>
      <c r="E384" s="20" t="s">
        <v>334</v>
      </c>
      <c r="F384" s="16"/>
      <c r="G384" s="13">
        <f>H384-F384</f>
        <v>0</v>
      </c>
      <c r="H384" s="13"/>
    </row>
    <row r="385" spans="1:8">
      <c r="A385" s="26"/>
      <c r="B385" s="26"/>
      <c r="C385" s="26"/>
      <c r="D385" s="26"/>
      <c r="E385" s="20" t="s">
        <v>335</v>
      </c>
      <c r="F385" s="16"/>
      <c r="G385" s="13">
        <f>H385-F385</f>
        <v>63</v>
      </c>
      <c r="H385" s="13">
        <v>63</v>
      </c>
    </row>
    <row r="386" spans="1:8">
      <c r="A386" s="26"/>
      <c r="B386" s="26"/>
      <c r="C386" s="26"/>
      <c r="D386" s="26"/>
      <c r="E386" s="20" t="s">
        <v>336</v>
      </c>
      <c r="F386" s="16">
        <v>162</v>
      </c>
      <c r="G386" s="13">
        <f>H386-F386</f>
        <v>805</v>
      </c>
      <c r="H386" s="13">
        <v>967</v>
      </c>
    </row>
    <row r="387" spans="1:8">
      <c r="A387" s="26"/>
      <c r="B387" s="26"/>
      <c r="C387" s="26"/>
      <c r="D387" s="26"/>
      <c r="E387" s="20" t="s">
        <v>337</v>
      </c>
      <c r="F387" s="16"/>
      <c r="G387" s="13">
        <f>H387-F387</f>
        <v>262</v>
      </c>
      <c r="H387" s="13">
        <v>262</v>
      </c>
    </row>
    <row r="388" spans="1:8">
      <c r="A388" s="26"/>
      <c r="B388" s="26"/>
      <c r="C388" s="26"/>
      <c r="D388" s="26"/>
      <c r="E388" s="21" t="s">
        <v>338</v>
      </c>
      <c r="F388" s="16"/>
      <c r="G388" s="13">
        <f>H388-F388</f>
        <v>431</v>
      </c>
      <c r="H388" s="13">
        <v>431</v>
      </c>
    </row>
    <row r="389" spans="1:8">
      <c r="A389" s="26"/>
      <c r="B389" s="26"/>
      <c r="C389" s="26"/>
      <c r="D389" s="26"/>
      <c r="E389" s="20" t="s">
        <v>339</v>
      </c>
      <c r="F389" s="16">
        <v>37561</v>
      </c>
      <c r="G389" s="13">
        <f t="shared" ref="G389:G452" si="7">H389-F389</f>
        <v>10159</v>
      </c>
      <c r="H389" s="13">
        <v>47720</v>
      </c>
    </row>
    <row r="390" spans="1:8">
      <c r="A390" s="26"/>
      <c r="B390" s="26"/>
      <c r="C390" s="26"/>
      <c r="D390" s="26"/>
      <c r="E390" s="21" t="s">
        <v>340</v>
      </c>
      <c r="F390" s="16"/>
      <c r="G390" s="13">
        <f>H390-F390</f>
        <v>960</v>
      </c>
      <c r="H390" s="13">
        <v>960</v>
      </c>
    </row>
    <row r="391" spans="1:8">
      <c r="A391" s="26"/>
      <c r="B391" s="26"/>
      <c r="C391" s="26"/>
      <c r="D391" s="26"/>
      <c r="E391" s="20" t="s">
        <v>341</v>
      </c>
      <c r="F391" s="16">
        <v>11113</v>
      </c>
      <c r="G391" s="13">
        <f>H391-F391</f>
        <v>5497</v>
      </c>
      <c r="H391" s="13">
        <v>16610</v>
      </c>
    </row>
    <row r="392" spans="1:8">
      <c r="A392" s="26"/>
      <c r="B392" s="26"/>
      <c r="C392" s="26"/>
      <c r="D392" s="26"/>
      <c r="E392" s="20" t="s">
        <v>342</v>
      </c>
      <c r="F392" s="16"/>
      <c r="G392" s="13">
        <f>H392-F392</f>
        <v>9381</v>
      </c>
      <c r="H392" s="13">
        <v>9381</v>
      </c>
    </row>
    <row r="393" spans="1:8">
      <c r="A393" s="26"/>
      <c r="B393" s="26"/>
      <c r="C393" s="26"/>
      <c r="D393" s="26"/>
      <c r="E393" s="20" t="s">
        <v>343</v>
      </c>
      <c r="F393" s="16"/>
      <c r="G393" s="13">
        <f>H393-F393</f>
        <v>0</v>
      </c>
      <c r="H393" s="13"/>
    </row>
    <row r="394" spans="1:8">
      <c r="A394" s="26"/>
      <c r="B394" s="26"/>
      <c r="C394" s="26"/>
      <c r="D394" s="26"/>
      <c r="E394" s="20" t="s">
        <v>344</v>
      </c>
      <c r="F394" s="16">
        <v>9593</v>
      </c>
      <c r="G394" s="13">
        <f>H394-F394</f>
        <v>7827</v>
      </c>
      <c r="H394" s="13">
        <v>17420</v>
      </c>
    </row>
    <row r="395" spans="1:8">
      <c r="A395" s="26"/>
      <c r="B395" s="26"/>
      <c r="C395" s="26"/>
      <c r="D395" s="26"/>
      <c r="E395" s="20" t="s">
        <v>345</v>
      </c>
      <c r="F395" s="16">
        <v>6644</v>
      </c>
      <c r="G395" s="13">
        <f>H395-F395</f>
        <v>10057</v>
      </c>
      <c r="H395" s="13">
        <v>16701</v>
      </c>
    </row>
    <row r="396" spans="1:8">
      <c r="A396" s="26"/>
      <c r="B396" s="26"/>
      <c r="C396" s="26"/>
      <c r="D396" s="26"/>
      <c r="E396" s="19" t="s">
        <v>346</v>
      </c>
      <c r="F396" s="16">
        <v>3975</v>
      </c>
      <c r="G396" s="13">
        <f>H396-F396</f>
        <v>-368</v>
      </c>
      <c r="H396" s="13">
        <v>3607</v>
      </c>
    </row>
    <row r="397" spans="1:8">
      <c r="A397" s="26"/>
      <c r="B397" s="26"/>
      <c r="C397" s="26"/>
      <c r="D397" s="26"/>
      <c r="E397" s="20" t="s">
        <v>11</v>
      </c>
      <c r="F397" s="16">
        <v>183</v>
      </c>
      <c r="G397" s="13">
        <f>H397-F397</f>
        <v>-14</v>
      </c>
      <c r="H397" s="13">
        <v>169</v>
      </c>
    </row>
    <row r="398" spans="1:8">
      <c r="A398" s="26"/>
      <c r="B398" s="26"/>
      <c r="C398" s="26"/>
      <c r="D398" s="26"/>
      <c r="E398" s="20" t="s">
        <v>347</v>
      </c>
      <c r="F398" s="16">
        <v>2370</v>
      </c>
      <c r="G398" s="13">
        <f>H398-F398</f>
        <v>-7</v>
      </c>
      <c r="H398" s="13">
        <v>2363</v>
      </c>
    </row>
    <row r="399" spans="1:8">
      <c r="A399" s="26"/>
      <c r="B399" s="26"/>
      <c r="C399" s="26"/>
      <c r="D399" s="26"/>
      <c r="E399" s="20" t="s">
        <v>348</v>
      </c>
      <c r="F399" s="16">
        <v>463</v>
      </c>
      <c r="G399" s="13">
        <f>H399-F399</f>
        <v>426</v>
      </c>
      <c r="H399" s="13">
        <v>889</v>
      </c>
    </row>
    <row r="400" spans="1:8">
      <c r="A400" s="26"/>
      <c r="B400" s="26"/>
      <c r="C400" s="26"/>
      <c r="D400" s="26"/>
      <c r="E400" s="21" t="s">
        <v>349</v>
      </c>
      <c r="F400" s="16"/>
      <c r="G400" s="13">
        <f>H400-F400</f>
        <v>50</v>
      </c>
      <c r="H400" s="13">
        <v>50</v>
      </c>
    </row>
    <row r="401" spans="1:8">
      <c r="A401" s="26"/>
      <c r="B401" s="26"/>
      <c r="C401" s="26"/>
      <c r="D401" s="26"/>
      <c r="E401" s="20" t="s">
        <v>350</v>
      </c>
      <c r="F401" s="16"/>
      <c r="G401" s="13">
        <f>H401-F401</f>
        <v>0</v>
      </c>
      <c r="H401" s="13"/>
    </row>
    <row r="402" spans="1:8">
      <c r="A402" s="26"/>
      <c r="B402" s="26"/>
      <c r="C402" s="26"/>
      <c r="D402" s="26"/>
      <c r="E402" s="20" t="s">
        <v>351</v>
      </c>
      <c r="F402" s="16">
        <v>909</v>
      </c>
      <c r="G402" s="13">
        <f>H402-F402</f>
        <v>-909</v>
      </c>
      <c r="H402" s="13"/>
    </row>
    <row r="403" spans="1:8">
      <c r="A403" s="26"/>
      <c r="B403" s="26"/>
      <c r="C403" s="26"/>
      <c r="D403" s="26"/>
      <c r="E403" s="20" t="s">
        <v>352</v>
      </c>
      <c r="F403" s="16"/>
      <c r="G403" s="13">
        <f>H403-F403</f>
        <v>30</v>
      </c>
      <c r="H403" s="13">
        <v>30</v>
      </c>
    </row>
    <row r="404" spans="1:8">
      <c r="A404" s="26"/>
      <c r="B404" s="26"/>
      <c r="C404" s="26"/>
      <c r="D404" s="26"/>
      <c r="E404" s="20" t="s">
        <v>353</v>
      </c>
      <c r="F404" s="16">
        <v>50</v>
      </c>
      <c r="G404" s="13">
        <f>H404-F404</f>
        <v>56</v>
      </c>
      <c r="H404" s="13">
        <v>106</v>
      </c>
    </row>
    <row r="405" spans="1:8">
      <c r="A405" s="26"/>
      <c r="B405" s="26"/>
      <c r="C405" s="26"/>
      <c r="D405" s="26"/>
      <c r="E405" s="19" t="s">
        <v>354</v>
      </c>
      <c r="F405" s="16">
        <v>3571</v>
      </c>
      <c r="G405" s="13">
        <f>H405-F405</f>
        <v>5990</v>
      </c>
      <c r="H405" s="13">
        <v>9561</v>
      </c>
    </row>
    <row r="406" spans="1:8">
      <c r="A406" s="26"/>
      <c r="B406" s="26"/>
      <c r="C406" s="26"/>
      <c r="D406" s="26"/>
      <c r="E406" s="20" t="s">
        <v>11</v>
      </c>
      <c r="F406" s="16">
        <v>277</v>
      </c>
      <c r="G406" s="13">
        <f>H406-F406</f>
        <v>1</v>
      </c>
      <c r="H406" s="13">
        <v>278</v>
      </c>
    </row>
    <row r="407" spans="1:8">
      <c r="A407" s="26"/>
      <c r="B407" s="26"/>
      <c r="C407" s="26"/>
      <c r="D407" s="26"/>
      <c r="E407" s="20" t="s">
        <v>355</v>
      </c>
      <c r="F407" s="16">
        <v>1090</v>
      </c>
      <c r="G407" s="13">
        <f>H407-F407</f>
        <v>-74</v>
      </c>
      <c r="H407" s="13">
        <v>1016</v>
      </c>
    </row>
    <row r="408" spans="1:8">
      <c r="A408" s="26"/>
      <c r="B408" s="26"/>
      <c r="C408" s="26"/>
      <c r="D408" s="26"/>
      <c r="E408" s="20" t="s">
        <v>356</v>
      </c>
      <c r="F408" s="16">
        <v>1324</v>
      </c>
      <c r="G408" s="13">
        <f>H408-F408</f>
        <v>3261</v>
      </c>
      <c r="H408" s="13">
        <v>4585</v>
      </c>
    </row>
    <row r="409" spans="1:8">
      <c r="A409" s="26"/>
      <c r="B409" s="26"/>
      <c r="C409" s="26"/>
      <c r="D409" s="26"/>
      <c r="E409" s="20" t="s">
        <v>357</v>
      </c>
      <c r="F409" s="16"/>
      <c r="G409" s="13">
        <f>H409-F409</f>
        <v>142</v>
      </c>
      <c r="H409" s="13">
        <v>142</v>
      </c>
    </row>
    <row r="410" spans="1:8">
      <c r="A410" s="26"/>
      <c r="B410" s="26"/>
      <c r="C410" s="26"/>
      <c r="D410" s="26"/>
      <c r="E410" s="20" t="s">
        <v>358</v>
      </c>
      <c r="F410" s="16"/>
      <c r="G410" s="13">
        <f>H410-F410</f>
        <v>118</v>
      </c>
      <c r="H410" s="13">
        <v>118</v>
      </c>
    </row>
    <row r="411" spans="1:8">
      <c r="A411" s="26"/>
      <c r="B411" s="26"/>
      <c r="C411" s="26"/>
      <c r="D411" s="26"/>
      <c r="E411" s="20" t="s">
        <v>359</v>
      </c>
      <c r="F411" s="16">
        <v>116</v>
      </c>
      <c r="G411" s="13">
        <f>H411-F411</f>
        <v>-15</v>
      </c>
      <c r="H411" s="13">
        <v>101</v>
      </c>
    </row>
    <row r="412" spans="1:8">
      <c r="A412" s="26"/>
      <c r="B412" s="26"/>
      <c r="C412" s="26"/>
      <c r="D412" s="26"/>
      <c r="E412" s="20" t="s">
        <v>360</v>
      </c>
      <c r="F412" s="16">
        <v>285</v>
      </c>
      <c r="G412" s="13">
        <f>H412-F412</f>
        <v>7</v>
      </c>
      <c r="H412" s="13">
        <v>292</v>
      </c>
    </row>
    <row r="413" spans="1:8">
      <c r="A413" s="26"/>
      <c r="B413" s="26"/>
      <c r="C413" s="26"/>
      <c r="D413" s="26"/>
      <c r="E413" s="20" t="s">
        <v>361</v>
      </c>
      <c r="F413" s="16">
        <v>10</v>
      </c>
      <c r="G413" s="13">
        <f>H413-F413</f>
        <v>82</v>
      </c>
      <c r="H413" s="13">
        <v>92</v>
      </c>
    </row>
    <row r="414" spans="1:8">
      <c r="A414" s="26"/>
      <c r="B414" s="26"/>
      <c r="C414" s="26"/>
      <c r="D414" s="26"/>
      <c r="E414" s="21" t="s">
        <v>362</v>
      </c>
      <c r="F414" s="16"/>
      <c r="G414" s="13">
        <f>H414-F414</f>
        <v>70</v>
      </c>
      <c r="H414" s="13">
        <v>70</v>
      </c>
    </row>
    <row r="415" spans="1:8">
      <c r="A415" s="26"/>
      <c r="B415" s="26"/>
      <c r="C415" s="26"/>
      <c r="D415" s="26"/>
      <c r="E415" s="20" t="s">
        <v>363</v>
      </c>
      <c r="F415" s="16">
        <v>272</v>
      </c>
      <c r="G415" s="13">
        <f>H415-F415</f>
        <v>-164</v>
      </c>
      <c r="H415" s="13">
        <v>108</v>
      </c>
    </row>
    <row r="416" spans="1:8">
      <c r="A416" s="26"/>
      <c r="B416" s="26"/>
      <c r="C416" s="26"/>
      <c r="D416" s="26"/>
      <c r="E416" s="21" t="s">
        <v>364</v>
      </c>
      <c r="F416" s="16">
        <v>53</v>
      </c>
      <c r="G416" s="13">
        <f>H416-F416</f>
        <v>-9</v>
      </c>
      <c r="H416" s="13">
        <v>44</v>
      </c>
    </row>
    <row r="417" spans="1:8">
      <c r="A417" s="26"/>
      <c r="B417" s="26"/>
      <c r="C417" s="26"/>
      <c r="D417" s="26"/>
      <c r="E417" s="21" t="s">
        <v>365</v>
      </c>
      <c r="F417" s="16"/>
      <c r="G417" s="13">
        <f>H417-F417</f>
        <v>2706</v>
      </c>
      <c r="H417" s="13">
        <v>2706</v>
      </c>
    </row>
    <row r="418" spans="1:8">
      <c r="A418" s="26"/>
      <c r="B418" s="26"/>
      <c r="C418" s="26"/>
      <c r="D418" s="26"/>
      <c r="E418" s="20" t="s">
        <v>366</v>
      </c>
      <c r="F418" s="16"/>
      <c r="G418" s="13">
        <f>H418-F418</f>
        <v>0</v>
      </c>
      <c r="H418" s="13"/>
    </row>
    <row r="419" spans="1:8">
      <c r="A419" s="26"/>
      <c r="B419" s="26"/>
      <c r="C419" s="26"/>
      <c r="D419" s="26"/>
      <c r="E419" s="20" t="s">
        <v>367</v>
      </c>
      <c r="F419" s="16">
        <v>144</v>
      </c>
      <c r="G419" s="13">
        <f>H419-F419</f>
        <v>-144</v>
      </c>
      <c r="H419" s="13"/>
    </row>
    <row r="420" spans="1:8">
      <c r="A420" s="26"/>
      <c r="B420" s="26"/>
      <c r="C420" s="26"/>
      <c r="D420" s="26"/>
      <c r="E420" s="20" t="s">
        <v>368</v>
      </c>
      <c r="F420" s="16"/>
      <c r="G420" s="13">
        <f>H420-F420</f>
        <v>0</v>
      </c>
      <c r="H420" s="13"/>
    </row>
    <row r="421" spans="1:8">
      <c r="A421" s="26"/>
      <c r="B421" s="26"/>
      <c r="C421" s="26"/>
      <c r="D421" s="26"/>
      <c r="E421" s="20" t="s">
        <v>369</v>
      </c>
      <c r="F421" s="16"/>
      <c r="G421" s="13">
        <f>H421-F421</f>
        <v>9</v>
      </c>
      <c r="H421" s="13">
        <v>9</v>
      </c>
    </row>
    <row r="422" spans="1:8">
      <c r="A422" s="26"/>
      <c r="B422" s="26"/>
      <c r="C422" s="26"/>
      <c r="D422" s="26"/>
      <c r="E422" s="19" t="s">
        <v>370</v>
      </c>
      <c r="F422" s="16">
        <v>7774</v>
      </c>
      <c r="G422" s="13">
        <f>H422-F422</f>
        <v>3023</v>
      </c>
      <c r="H422" s="13">
        <v>10797</v>
      </c>
    </row>
    <row r="423" spans="1:8">
      <c r="A423" s="26"/>
      <c r="B423" s="26"/>
      <c r="C423" s="26"/>
      <c r="D423" s="26"/>
      <c r="E423" s="20" t="s">
        <v>11</v>
      </c>
      <c r="F423" s="16">
        <v>124</v>
      </c>
      <c r="G423" s="13">
        <f>H423-F423</f>
        <v>0</v>
      </c>
      <c r="H423" s="13">
        <v>124</v>
      </c>
    </row>
    <row r="424" spans="1:8">
      <c r="A424" s="26"/>
      <c r="B424" s="26"/>
      <c r="C424" s="26"/>
      <c r="D424" s="26"/>
      <c r="E424" s="20" t="s">
        <v>371</v>
      </c>
      <c r="F424" s="16"/>
      <c r="G424" s="13">
        <f>H424-F424</f>
        <v>4511</v>
      </c>
      <c r="H424" s="13">
        <v>4511</v>
      </c>
    </row>
    <row r="425" spans="1:8">
      <c r="A425" s="26"/>
      <c r="B425" s="26"/>
      <c r="C425" s="26"/>
      <c r="D425" s="26"/>
      <c r="E425" s="20" t="s">
        <v>372</v>
      </c>
      <c r="F425" s="16">
        <v>7613</v>
      </c>
      <c r="G425" s="13">
        <f>H425-F425</f>
        <v>-2498</v>
      </c>
      <c r="H425" s="13">
        <v>5115</v>
      </c>
    </row>
    <row r="426" spans="1:8">
      <c r="A426" s="26"/>
      <c r="B426" s="26"/>
      <c r="C426" s="26"/>
      <c r="D426" s="26"/>
      <c r="E426" s="20" t="s">
        <v>19</v>
      </c>
      <c r="F426" s="16">
        <v>37</v>
      </c>
      <c r="G426" s="13">
        <f>H426-F426</f>
        <v>33</v>
      </c>
      <c r="H426" s="13">
        <v>70</v>
      </c>
    </row>
    <row r="427" spans="1:8">
      <c r="A427" s="26"/>
      <c r="B427" s="26"/>
      <c r="C427" s="26"/>
      <c r="D427" s="26"/>
      <c r="E427" s="20" t="s">
        <v>373</v>
      </c>
      <c r="F427" s="16"/>
      <c r="G427" s="13">
        <f>H427-F427</f>
        <v>977</v>
      </c>
      <c r="H427" s="13">
        <v>977</v>
      </c>
    </row>
    <row r="428" spans="1:8">
      <c r="A428" s="26"/>
      <c r="B428" s="26"/>
      <c r="C428" s="26"/>
      <c r="D428" s="26"/>
      <c r="E428" s="19" t="s">
        <v>374</v>
      </c>
      <c r="F428" s="16">
        <v>10889</v>
      </c>
      <c r="G428" s="13">
        <f>H428-F428</f>
        <v>1561</v>
      </c>
      <c r="H428" s="13">
        <v>12450</v>
      </c>
    </row>
    <row r="429" spans="1:8">
      <c r="A429" s="26"/>
      <c r="B429" s="26"/>
      <c r="C429" s="26"/>
      <c r="D429" s="26"/>
      <c r="E429" s="20" t="s">
        <v>375</v>
      </c>
      <c r="F429" s="16">
        <v>5120</v>
      </c>
      <c r="G429" s="13">
        <f>H429-F429</f>
        <v>-3178</v>
      </c>
      <c r="H429" s="13">
        <v>1942</v>
      </c>
    </row>
    <row r="430" spans="1:8">
      <c r="A430" s="26"/>
      <c r="B430" s="26"/>
      <c r="C430" s="26"/>
      <c r="D430" s="26"/>
      <c r="E430" s="20" t="s">
        <v>376</v>
      </c>
      <c r="F430" s="16">
        <v>253</v>
      </c>
      <c r="G430" s="13">
        <f>H430-F430</f>
        <v>-253</v>
      </c>
      <c r="H430" s="13"/>
    </row>
    <row r="431" spans="1:8">
      <c r="A431" s="26"/>
      <c r="B431" s="26"/>
      <c r="C431" s="26"/>
      <c r="D431" s="26"/>
      <c r="E431" s="20" t="s">
        <v>377</v>
      </c>
      <c r="F431" s="16">
        <v>5513</v>
      </c>
      <c r="G431" s="13">
        <f>H431-F431</f>
        <v>-2978</v>
      </c>
      <c r="H431" s="13">
        <v>2535</v>
      </c>
    </row>
    <row r="432" spans="1:8">
      <c r="A432" s="26"/>
      <c r="B432" s="26"/>
      <c r="C432" s="26"/>
      <c r="D432" s="26"/>
      <c r="E432" s="20" t="s">
        <v>378</v>
      </c>
      <c r="F432" s="16"/>
      <c r="G432" s="13">
        <f>H432-F432</f>
        <v>1236</v>
      </c>
      <c r="H432" s="13">
        <v>1236</v>
      </c>
    </row>
    <row r="433" spans="1:8">
      <c r="A433" s="26"/>
      <c r="B433" s="26"/>
      <c r="C433" s="26"/>
      <c r="D433" s="26"/>
      <c r="E433" s="21" t="s">
        <v>379</v>
      </c>
      <c r="F433" s="16">
        <v>3</v>
      </c>
      <c r="G433" s="13">
        <f>H433-F433</f>
        <v>6734</v>
      </c>
      <c r="H433" s="13">
        <v>6737</v>
      </c>
    </row>
    <row r="434" spans="1:8">
      <c r="A434" s="26"/>
      <c r="B434" s="26"/>
      <c r="C434" s="26"/>
      <c r="D434" s="26"/>
      <c r="E434" s="19" t="s">
        <v>380</v>
      </c>
      <c r="F434" s="16">
        <v>384</v>
      </c>
      <c r="G434" s="13">
        <f>H434-F434</f>
        <v>345</v>
      </c>
      <c r="H434" s="13">
        <v>729</v>
      </c>
    </row>
    <row r="435" spans="1:8">
      <c r="A435" s="26"/>
      <c r="B435" s="26"/>
      <c r="C435" s="26"/>
      <c r="D435" s="26"/>
      <c r="E435" s="21" t="s">
        <v>381</v>
      </c>
      <c r="F435" s="16">
        <v>284</v>
      </c>
      <c r="G435" s="13">
        <f>H435-F435</f>
        <v>-8</v>
      </c>
      <c r="H435" s="13">
        <v>276</v>
      </c>
    </row>
    <row r="436" spans="1:8">
      <c r="A436" s="26"/>
      <c r="B436" s="26"/>
      <c r="C436" s="26"/>
      <c r="D436" s="26"/>
      <c r="E436" s="20" t="s">
        <v>382</v>
      </c>
      <c r="F436" s="16">
        <v>100</v>
      </c>
      <c r="G436" s="13">
        <f>H436-F436</f>
        <v>353</v>
      </c>
      <c r="H436" s="13">
        <v>453</v>
      </c>
    </row>
    <row r="437" spans="1:8">
      <c r="A437" s="26"/>
      <c r="B437" s="26"/>
      <c r="C437" s="26"/>
      <c r="D437" s="26"/>
      <c r="E437" s="20" t="s">
        <v>383</v>
      </c>
      <c r="F437" s="16"/>
      <c r="G437" s="13">
        <f>H437-F437</f>
        <v>0</v>
      </c>
      <c r="H437" s="13"/>
    </row>
    <row r="438" spans="1:8">
      <c r="A438" s="26"/>
      <c r="B438" s="26"/>
      <c r="C438" s="26"/>
      <c r="D438" s="26"/>
      <c r="E438" s="19" t="s">
        <v>384</v>
      </c>
      <c r="F438" s="16">
        <v>30133</v>
      </c>
      <c r="G438" s="13">
        <f>H438-F438</f>
        <v>-888</v>
      </c>
      <c r="H438" s="13">
        <v>29245</v>
      </c>
    </row>
    <row r="439" spans="1:8">
      <c r="A439" s="26"/>
      <c r="B439" s="26"/>
      <c r="C439" s="26"/>
      <c r="D439" s="26"/>
      <c r="E439" s="20" t="s">
        <v>385</v>
      </c>
      <c r="F439" s="16">
        <v>30133</v>
      </c>
      <c r="G439" s="13">
        <f>H439-F439</f>
        <v>-888</v>
      </c>
      <c r="H439" s="13">
        <v>29245</v>
      </c>
    </row>
    <row r="440" spans="1:8">
      <c r="A440" s="26"/>
      <c r="B440" s="26"/>
      <c r="C440" s="26"/>
      <c r="D440" s="26"/>
      <c r="E440" s="19" t="s">
        <v>386</v>
      </c>
      <c r="F440" s="16">
        <v>6177</v>
      </c>
      <c r="G440" s="13">
        <f>H440-F440</f>
        <v>-4899</v>
      </c>
      <c r="H440" s="13">
        <v>1278</v>
      </c>
    </row>
    <row r="441" spans="1:8">
      <c r="A441" s="26"/>
      <c r="B441" s="26"/>
      <c r="C441" s="26"/>
      <c r="D441" s="26"/>
      <c r="E441" s="21" t="s">
        <v>386</v>
      </c>
      <c r="F441" s="16">
        <v>6177</v>
      </c>
      <c r="G441" s="13">
        <f>H441-F441</f>
        <v>-4899</v>
      </c>
      <c r="H441" s="13">
        <v>1278</v>
      </c>
    </row>
    <row r="442" spans="1:8">
      <c r="A442" s="26"/>
      <c r="B442" s="26"/>
      <c r="C442" s="26"/>
      <c r="D442" s="26"/>
      <c r="E442" s="14" t="s">
        <v>387</v>
      </c>
      <c r="F442" s="16">
        <f>F443+F453+F455</f>
        <v>7444</v>
      </c>
      <c r="G442" s="13">
        <f>H442-F442</f>
        <v>809</v>
      </c>
      <c r="H442" s="13">
        <f>H443+H453+H455</f>
        <v>8253</v>
      </c>
    </row>
    <row r="443" spans="1:8">
      <c r="A443" s="26"/>
      <c r="B443" s="26"/>
      <c r="C443" s="26"/>
      <c r="D443" s="26"/>
      <c r="E443" s="19" t="s">
        <v>388</v>
      </c>
      <c r="F443" s="16">
        <v>3421</v>
      </c>
      <c r="G443" s="13">
        <f>H443-F443</f>
        <v>3207</v>
      </c>
      <c r="H443" s="13">
        <f>SUM(H444:H452)</f>
        <v>6628</v>
      </c>
    </row>
    <row r="444" spans="1:8">
      <c r="A444" s="26"/>
      <c r="B444" s="26"/>
      <c r="C444" s="26"/>
      <c r="D444" s="26"/>
      <c r="E444" s="20" t="s">
        <v>11</v>
      </c>
      <c r="F444" s="16">
        <v>268</v>
      </c>
      <c r="G444" s="13">
        <f>H444-F444</f>
        <v>-123</v>
      </c>
      <c r="H444" s="13">
        <v>145</v>
      </c>
    </row>
    <row r="445" spans="1:8">
      <c r="A445" s="26"/>
      <c r="B445" s="26"/>
      <c r="C445" s="26"/>
      <c r="D445" s="26"/>
      <c r="E445" s="20" t="s">
        <v>82</v>
      </c>
      <c r="F445" s="16">
        <v>35</v>
      </c>
      <c r="G445" s="13">
        <f>H445-F445</f>
        <v>3</v>
      </c>
      <c r="H445" s="13">
        <v>38</v>
      </c>
    </row>
    <row r="446" spans="1:8">
      <c r="A446" s="26"/>
      <c r="B446" s="26"/>
      <c r="C446" s="26"/>
      <c r="D446" s="26"/>
      <c r="E446" s="20" t="s">
        <v>13</v>
      </c>
      <c r="F446" s="16"/>
      <c r="G446" s="13">
        <f>H446-F446</f>
        <v>0</v>
      </c>
      <c r="H446" s="13"/>
    </row>
    <row r="447" spans="1:8">
      <c r="A447" s="26"/>
      <c r="B447" s="26"/>
      <c r="C447" s="26"/>
      <c r="D447" s="26"/>
      <c r="E447" s="20" t="s">
        <v>389</v>
      </c>
      <c r="F447" s="16"/>
      <c r="G447" s="13">
        <f>H447-F447</f>
        <v>976</v>
      </c>
      <c r="H447" s="13">
        <v>976</v>
      </c>
    </row>
    <row r="448" spans="1:8">
      <c r="A448" s="26"/>
      <c r="B448" s="26"/>
      <c r="C448" s="26"/>
      <c r="D448" s="26"/>
      <c r="E448" s="20" t="s">
        <v>390</v>
      </c>
      <c r="F448" s="16">
        <v>1117</v>
      </c>
      <c r="G448" s="13">
        <f>H448-F448</f>
        <v>2470</v>
      </c>
      <c r="H448" s="13">
        <v>3587</v>
      </c>
    </row>
    <row r="449" spans="1:8">
      <c r="A449" s="26"/>
      <c r="B449" s="26"/>
      <c r="C449" s="26"/>
      <c r="D449" s="26"/>
      <c r="E449" s="20" t="s">
        <v>391</v>
      </c>
      <c r="F449" s="16"/>
      <c r="G449" s="13">
        <f>H449-F449</f>
        <v>15</v>
      </c>
      <c r="H449" s="13">
        <v>15</v>
      </c>
    </row>
    <row r="450" spans="1:8">
      <c r="A450" s="26"/>
      <c r="B450" s="26"/>
      <c r="C450" s="26"/>
      <c r="D450" s="26"/>
      <c r="E450" s="20" t="s">
        <v>392</v>
      </c>
      <c r="F450" s="16">
        <v>1139</v>
      </c>
      <c r="G450" s="13">
        <f>H450-F450</f>
        <v>50</v>
      </c>
      <c r="H450" s="13">
        <v>1189</v>
      </c>
    </row>
    <row r="451" spans="1:8">
      <c r="A451" s="26"/>
      <c r="B451" s="26"/>
      <c r="C451" s="26"/>
      <c r="D451" s="26"/>
      <c r="E451" s="20" t="s">
        <v>393</v>
      </c>
      <c r="F451" s="16"/>
      <c r="G451" s="13">
        <f>H451-F451</f>
        <v>0</v>
      </c>
      <c r="H451" s="13"/>
    </row>
    <row r="452" spans="1:8">
      <c r="A452" s="26"/>
      <c r="B452" s="26"/>
      <c r="C452" s="26"/>
      <c r="D452" s="26"/>
      <c r="E452" s="20" t="s">
        <v>394</v>
      </c>
      <c r="F452" s="16">
        <v>862</v>
      </c>
      <c r="G452" s="13">
        <f>H452-F452</f>
        <v>-184</v>
      </c>
      <c r="H452" s="13">
        <v>678</v>
      </c>
    </row>
    <row r="453" spans="1:8">
      <c r="A453" s="26"/>
      <c r="B453" s="26"/>
      <c r="C453" s="26"/>
      <c r="D453" s="26"/>
      <c r="E453" s="19" t="s">
        <v>395</v>
      </c>
      <c r="F453" s="16">
        <v>1794</v>
      </c>
      <c r="G453" s="13">
        <f t="shared" ref="G453:G516" si="8">H453-F453</f>
        <v>-181</v>
      </c>
      <c r="H453" s="13">
        <v>1613</v>
      </c>
    </row>
    <row r="454" spans="1:8">
      <c r="A454" s="26"/>
      <c r="B454" s="26"/>
      <c r="C454" s="26"/>
      <c r="D454" s="26"/>
      <c r="E454" s="20" t="s">
        <v>396</v>
      </c>
      <c r="F454" s="16">
        <v>1794</v>
      </c>
      <c r="G454" s="13">
        <f>H454-F454</f>
        <v>-181</v>
      </c>
      <c r="H454" s="13">
        <v>1613</v>
      </c>
    </row>
    <row r="455" spans="1:8">
      <c r="A455" s="26"/>
      <c r="B455" s="26"/>
      <c r="C455" s="26"/>
      <c r="D455" s="26"/>
      <c r="E455" s="19" t="s">
        <v>397</v>
      </c>
      <c r="F455" s="16">
        <v>2229</v>
      </c>
      <c r="G455" s="13">
        <f>H455-F455</f>
        <v>-2217</v>
      </c>
      <c r="H455" s="13">
        <v>12</v>
      </c>
    </row>
    <row r="456" spans="1:8">
      <c r="A456" s="26"/>
      <c r="B456" s="26"/>
      <c r="C456" s="26"/>
      <c r="D456" s="26"/>
      <c r="E456" s="20" t="s">
        <v>397</v>
      </c>
      <c r="F456" s="16">
        <v>2229</v>
      </c>
      <c r="G456" s="13">
        <f>H456-F456</f>
        <v>-2217</v>
      </c>
      <c r="H456" s="13">
        <v>12</v>
      </c>
    </row>
    <row r="457" spans="1:8">
      <c r="A457" s="26"/>
      <c r="B457" s="26"/>
      <c r="C457" s="26"/>
      <c r="D457" s="26"/>
      <c r="E457" s="14" t="s">
        <v>398</v>
      </c>
      <c r="F457" s="16">
        <f>F458+F460+F464+F467</f>
        <v>2260</v>
      </c>
      <c r="G457" s="13">
        <f>H457-F457</f>
        <v>-1633</v>
      </c>
      <c r="H457" s="13">
        <f>H458+H460+H464+H467</f>
        <v>627</v>
      </c>
    </row>
    <row r="458" spans="1:8">
      <c r="A458" s="26"/>
      <c r="B458" s="26"/>
      <c r="C458" s="26"/>
      <c r="D458" s="26"/>
      <c r="E458" s="19" t="s">
        <v>399</v>
      </c>
      <c r="F458" s="16"/>
      <c r="G458" s="13">
        <f>H458-F458</f>
        <v>0</v>
      </c>
      <c r="H458" s="13"/>
    </row>
    <row r="459" spans="1:8">
      <c r="A459" s="26"/>
      <c r="B459" s="26"/>
      <c r="C459" s="26"/>
      <c r="D459" s="26"/>
      <c r="E459" s="20" t="s">
        <v>11</v>
      </c>
      <c r="F459" s="16"/>
      <c r="G459" s="13">
        <f>H459-F459</f>
        <v>0</v>
      </c>
      <c r="H459" s="13"/>
    </row>
    <row r="460" spans="1:8">
      <c r="A460" s="26"/>
      <c r="B460" s="26"/>
      <c r="C460" s="26"/>
      <c r="D460" s="26"/>
      <c r="E460" s="19" t="s">
        <v>400</v>
      </c>
      <c r="F460" s="16">
        <v>441</v>
      </c>
      <c r="G460" s="13">
        <f>H460-F460</f>
        <v>10</v>
      </c>
      <c r="H460" s="13">
        <v>451</v>
      </c>
    </row>
    <row r="461" spans="1:8">
      <c r="A461" s="26"/>
      <c r="B461" s="26"/>
      <c r="C461" s="26"/>
      <c r="D461" s="26"/>
      <c r="E461" s="20" t="s">
        <v>11</v>
      </c>
      <c r="F461" s="16">
        <v>237</v>
      </c>
      <c r="G461" s="13">
        <f>H461-F461</f>
        <v>60</v>
      </c>
      <c r="H461" s="13">
        <v>297</v>
      </c>
    </row>
    <row r="462" spans="1:8">
      <c r="A462" s="26"/>
      <c r="B462" s="26"/>
      <c r="C462" s="26"/>
      <c r="D462" s="26"/>
      <c r="E462" s="20" t="s">
        <v>19</v>
      </c>
      <c r="F462" s="16">
        <v>204</v>
      </c>
      <c r="G462" s="13">
        <f>H462-F462</f>
        <v>-50</v>
      </c>
      <c r="H462" s="13">
        <v>154</v>
      </c>
    </row>
    <row r="463" spans="1:8">
      <c r="A463" s="26"/>
      <c r="B463" s="26"/>
      <c r="C463" s="26"/>
      <c r="D463" s="26"/>
      <c r="E463" s="20" t="s">
        <v>401</v>
      </c>
      <c r="F463" s="16"/>
      <c r="G463" s="13">
        <f>H463-F463</f>
        <v>0</v>
      </c>
      <c r="H463" s="13"/>
    </row>
    <row r="464" spans="1:8">
      <c r="A464" s="26"/>
      <c r="B464" s="26"/>
      <c r="C464" s="26"/>
      <c r="D464" s="26"/>
      <c r="E464" s="19" t="s">
        <v>402</v>
      </c>
      <c r="F464" s="16">
        <v>213</v>
      </c>
      <c r="G464" s="13">
        <f>H464-F464</f>
        <v>-37</v>
      </c>
      <c r="H464" s="13">
        <v>176</v>
      </c>
    </row>
    <row r="465" spans="1:8">
      <c r="A465" s="26"/>
      <c r="B465" s="26"/>
      <c r="C465" s="26"/>
      <c r="D465" s="26"/>
      <c r="E465" s="21" t="s">
        <v>403</v>
      </c>
      <c r="F465" s="16">
        <v>24</v>
      </c>
      <c r="G465" s="13">
        <f>H465-F465</f>
        <v>-24</v>
      </c>
      <c r="H465" s="13"/>
    </row>
    <row r="466" spans="1:8">
      <c r="A466" s="26"/>
      <c r="B466" s="26"/>
      <c r="C466" s="26"/>
      <c r="D466" s="26"/>
      <c r="E466" s="20" t="s">
        <v>404</v>
      </c>
      <c r="F466" s="16">
        <v>189</v>
      </c>
      <c r="G466" s="13">
        <f>H466-F466</f>
        <v>-13</v>
      </c>
      <c r="H466" s="13">
        <v>176</v>
      </c>
    </row>
    <row r="467" spans="1:8">
      <c r="A467" s="26"/>
      <c r="B467" s="26"/>
      <c r="C467" s="26"/>
      <c r="D467" s="26"/>
      <c r="E467" s="19" t="s">
        <v>405</v>
      </c>
      <c r="F467" s="16">
        <v>1606</v>
      </c>
      <c r="G467" s="13">
        <f>H467-F467</f>
        <v>-1606</v>
      </c>
      <c r="H467" s="13"/>
    </row>
    <row r="468" spans="1:8">
      <c r="A468" s="26"/>
      <c r="B468" s="26"/>
      <c r="C468" s="26"/>
      <c r="D468" s="26"/>
      <c r="E468" s="20" t="s">
        <v>405</v>
      </c>
      <c r="F468" s="16">
        <v>1606</v>
      </c>
      <c r="G468" s="13">
        <f>H468-F468</f>
        <v>-1606</v>
      </c>
      <c r="H468" s="13"/>
    </row>
    <row r="469" spans="1:8">
      <c r="A469" s="26"/>
      <c r="B469" s="26"/>
      <c r="C469" s="26"/>
      <c r="D469" s="26"/>
      <c r="E469" s="14" t="s">
        <v>406</v>
      </c>
      <c r="F469" s="16">
        <f>F470+F476+F478</f>
        <v>2695</v>
      </c>
      <c r="G469" s="13">
        <f>H469-F469</f>
        <v>-210</v>
      </c>
      <c r="H469" s="13">
        <f>H470+H476+H478</f>
        <v>2485</v>
      </c>
    </row>
    <row r="470" spans="1:8">
      <c r="A470" s="26"/>
      <c r="B470" s="26"/>
      <c r="C470" s="26"/>
      <c r="D470" s="26"/>
      <c r="E470" s="19" t="s">
        <v>407</v>
      </c>
      <c r="F470" s="16">
        <v>2669</v>
      </c>
      <c r="G470" s="13">
        <f>H470-F470</f>
        <v>-184</v>
      </c>
      <c r="H470" s="13">
        <f>SUM(H471:H475)</f>
        <v>2485</v>
      </c>
    </row>
    <row r="471" spans="1:8">
      <c r="A471" s="26"/>
      <c r="B471" s="26"/>
      <c r="C471" s="26"/>
      <c r="D471" s="26"/>
      <c r="E471" s="20" t="s">
        <v>11</v>
      </c>
      <c r="F471" s="16">
        <v>665</v>
      </c>
      <c r="G471" s="13">
        <f>H471-F471</f>
        <v>86</v>
      </c>
      <c r="H471" s="13">
        <v>751</v>
      </c>
    </row>
    <row r="472" spans="1:8">
      <c r="A472" s="26"/>
      <c r="B472" s="26"/>
      <c r="C472" s="26"/>
      <c r="D472" s="26"/>
      <c r="E472" s="20" t="s">
        <v>82</v>
      </c>
      <c r="F472" s="16"/>
      <c r="G472" s="13">
        <f>H472-F472</f>
        <v>0</v>
      </c>
      <c r="H472" s="13"/>
    </row>
    <row r="473" spans="1:8">
      <c r="A473" s="26"/>
      <c r="B473" s="26"/>
      <c r="C473" s="26"/>
      <c r="D473" s="26"/>
      <c r="E473" s="21" t="s">
        <v>408</v>
      </c>
      <c r="F473" s="16"/>
      <c r="G473" s="13">
        <f>H473-F473</f>
        <v>38</v>
      </c>
      <c r="H473" s="13">
        <v>38</v>
      </c>
    </row>
    <row r="474" spans="1:8">
      <c r="A474" s="26"/>
      <c r="B474" s="26"/>
      <c r="C474" s="26"/>
      <c r="D474" s="26"/>
      <c r="E474" s="20" t="s">
        <v>19</v>
      </c>
      <c r="F474" s="16">
        <v>502</v>
      </c>
      <c r="G474" s="13">
        <f>H474-F474</f>
        <v>-113</v>
      </c>
      <c r="H474" s="13">
        <v>389</v>
      </c>
    </row>
    <row r="475" spans="1:8">
      <c r="A475" s="26"/>
      <c r="B475" s="26"/>
      <c r="C475" s="26"/>
      <c r="D475" s="26"/>
      <c r="E475" s="20" t="s">
        <v>409</v>
      </c>
      <c r="F475" s="16">
        <v>1502</v>
      </c>
      <c r="G475" s="13">
        <f>H475-F475</f>
        <v>-195</v>
      </c>
      <c r="H475" s="13">
        <v>1307</v>
      </c>
    </row>
    <row r="476" spans="1:8">
      <c r="A476" s="26"/>
      <c r="B476" s="26"/>
      <c r="C476" s="26"/>
      <c r="D476" s="26"/>
      <c r="E476" s="19" t="s">
        <v>410</v>
      </c>
      <c r="F476" s="16">
        <v>26</v>
      </c>
      <c r="G476" s="13">
        <f>H476-F476</f>
        <v>-26</v>
      </c>
      <c r="H476" s="13"/>
    </row>
    <row r="477" spans="1:8">
      <c r="A477" s="26"/>
      <c r="B477" s="26"/>
      <c r="C477" s="26"/>
      <c r="D477" s="26"/>
      <c r="E477" s="20" t="s">
        <v>411</v>
      </c>
      <c r="F477" s="16">
        <v>26</v>
      </c>
      <c r="G477" s="13">
        <f>H477-F477</f>
        <v>-26</v>
      </c>
      <c r="H477" s="13"/>
    </row>
    <row r="478" spans="1:8">
      <c r="A478" s="26"/>
      <c r="B478" s="26"/>
      <c r="C478" s="26"/>
      <c r="D478" s="26"/>
      <c r="E478" s="19" t="s">
        <v>412</v>
      </c>
      <c r="F478" s="16"/>
      <c r="G478" s="13">
        <f>H478-F478</f>
        <v>0</v>
      </c>
      <c r="H478" s="13"/>
    </row>
    <row r="479" spans="1:8">
      <c r="A479" s="26"/>
      <c r="B479" s="26"/>
      <c r="C479" s="26"/>
      <c r="D479" s="26"/>
      <c r="E479" s="20" t="s">
        <v>412</v>
      </c>
      <c r="F479" s="16"/>
      <c r="G479" s="13">
        <f>H479-F479</f>
        <v>0</v>
      </c>
      <c r="H479" s="13"/>
    </row>
    <row r="480" spans="1:8">
      <c r="A480" s="26"/>
      <c r="B480" s="26"/>
      <c r="C480" s="26"/>
      <c r="D480" s="26"/>
      <c r="E480" s="14" t="s">
        <v>413</v>
      </c>
      <c r="F480" s="16"/>
      <c r="G480" s="13">
        <f>H480-F480</f>
        <v>0</v>
      </c>
      <c r="H480" s="13">
        <f>H481</f>
        <v>0</v>
      </c>
    </row>
    <row r="481" spans="1:8">
      <c r="A481" s="26"/>
      <c r="B481" s="26"/>
      <c r="C481" s="26"/>
      <c r="D481" s="26"/>
      <c r="E481" s="19" t="s">
        <v>414</v>
      </c>
      <c r="F481" s="16"/>
      <c r="G481" s="13">
        <f>H481-F481</f>
        <v>0</v>
      </c>
      <c r="H481" s="13"/>
    </row>
    <row r="482" spans="1:8">
      <c r="A482" s="26"/>
      <c r="B482" s="26"/>
      <c r="C482" s="26"/>
      <c r="D482" s="26"/>
      <c r="E482" s="20" t="s">
        <v>414</v>
      </c>
      <c r="F482" s="16"/>
      <c r="G482" s="13">
        <f>H482-F482</f>
        <v>0</v>
      </c>
      <c r="H482" s="13"/>
    </row>
    <row r="483" spans="1:8">
      <c r="A483" s="26"/>
      <c r="B483" s="26"/>
      <c r="C483" s="26"/>
      <c r="D483" s="26"/>
      <c r="E483" s="14" t="s">
        <v>415</v>
      </c>
      <c r="F483" s="16">
        <f>F484+F494</f>
        <v>1470</v>
      </c>
      <c r="G483" s="13">
        <f>H483-F483</f>
        <v>1561</v>
      </c>
      <c r="H483" s="13">
        <f>H484+H494</f>
        <v>3031</v>
      </c>
    </row>
    <row r="484" spans="1:8">
      <c r="A484" s="26"/>
      <c r="B484" s="26"/>
      <c r="C484" s="26"/>
      <c r="D484" s="26"/>
      <c r="E484" s="19" t="s">
        <v>416</v>
      </c>
      <c r="F484" s="16">
        <v>1398</v>
      </c>
      <c r="G484" s="13">
        <f>H484-F484</f>
        <v>1603</v>
      </c>
      <c r="H484" s="13">
        <f>SUM(H485:H493)</f>
        <v>3001</v>
      </c>
    </row>
    <row r="485" spans="1:8">
      <c r="A485" s="26"/>
      <c r="B485" s="26"/>
      <c r="C485" s="26"/>
      <c r="D485" s="26"/>
      <c r="E485" s="20" t="s">
        <v>11</v>
      </c>
      <c r="F485" s="16">
        <v>130</v>
      </c>
      <c r="G485" s="13">
        <f>H485-F485</f>
        <v>-13</v>
      </c>
      <c r="H485" s="13">
        <v>117</v>
      </c>
    </row>
    <row r="486" spans="1:8">
      <c r="A486" s="26"/>
      <c r="B486" s="26"/>
      <c r="C486" s="26"/>
      <c r="D486" s="26"/>
      <c r="E486" s="20" t="s">
        <v>82</v>
      </c>
      <c r="F486" s="16"/>
      <c r="G486" s="13">
        <f>H486-F486</f>
        <v>0</v>
      </c>
      <c r="H486" s="13"/>
    </row>
    <row r="487" spans="1:8">
      <c r="A487" s="26"/>
      <c r="B487" s="26"/>
      <c r="C487" s="26"/>
      <c r="D487" s="26"/>
      <c r="E487" s="20" t="s">
        <v>417</v>
      </c>
      <c r="F487" s="16"/>
      <c r="G487" s="13">
        <f>H487-F487</f>
        <v>0</v>
      </c>
      <c r="H487" s="13"/>
    </row>
    <row r="488" spans="1:8">
      <c r="A488" s="26"/>
      <c r="B488" s="26"/>
      <c r="C488" s="26"/>
      <c r="D488" s="26"/>
      <c r="E488" s="20" t="s">
        <v>418</v>
      </c>
      <c r="F488" s="16"/>
      <c r="G488" s="13">
        <f>H488-F488</f>
        <v>1630</v>
      </c>
      <c r="H488" s="13">
        <v>1630</v>
      </c>
    </row>
    <row r="489" spans="1:8">
      <c r="A489" s="26"/>
      <c r="B489" s="26"/>
      <c r="C489" s="26"/>
      <c r="D489" s="26"/>
      <c r="E489" s="20" t="s">
        <v>419</v>
      </c>
      <c r="F489" s="16"/>
      <c r="G489" s="13">
        <f>H489-F489</f>
        <v>0</v>
      </c>
      <c r="H489" s="13"/>
    </row>
    <row r="490" spans="1:8">
      <c r="A490" s="26"/>
      <c r="B490" s="26"/>
      <c r="C490" s="26"/>
      <c r="D490" s="26"/>
      <c r="E490" s="20" t="s">
        <v>420</v>
      </c>
      <c r="F490" s="16"/>
      <c r="G490" s="13">
        <f>H490-F490</f>
        <v>0</v>
      </c>
      <c r="H490" s="13"/>
    </row>
    <row r="491" spans="1:8">
      <c r="A491" s="26"/>
      <c r="B491" s="26"/>
      <c r="C491" s="26"/>
      <c r="D491" s="26"/>
      <c r="E491" s="20" t="s">
        <v>421</v>
      </c>
      <c r="F491" s="16"/>
      <c r="G491" s="13">
        <f>H491-F491</f>
        <v>0</v>
      </c>
      <c r="H491" s="13"/>
    </row>
    <row r="492" spans="1:8">
      <c r="A492" s="26"/>
      <c r="B492" s="26"/>
      <c r="C492" s="26"/>
      <c r="D492" s="26"/>
      <c r="E492" s="20" t="s">
        <v>19</v>
      </c>
      <c r="F492" s="16">
        <v>1268</v>
      </c>
      <c r="G492" s="13">
        <f>H492-F492</f>
        <v>-95</v>
      </c>
      <c r="H492" s="13">
        <v>1173</v>
      </c>
    </row>
    <row r="493" spans="1:8">
      <c r="A493" s="26"/>
      <c r="B493" s="26"/>
      <c r="C493" s="26"/>
      <c r="D493" s="26"/>
      <c r="E493" s="20" t="s">
        <v>422</v>
      </c>
      <c r="F493" s="16"/>
      <c r="G493" s="13">
        <f>H493-F493</f>
        <v>81</v>
      </c>
      <c r="H493" s="13">
        <v>81</v>
      </c>
    </row>
    <row r="494" spans="1:8">
      <c r="A494" s="26"/>
      <c r="B494" s="26"/>
      <c r="C494" s="26"/>
      <c r="D494" s="26"/>
      <c r="E494" s="19" t="s">
        <v>423</v>
      </c>
      <c r="F494" s="16">
        <v>72</v>
      </c>
      <c r="G494" s="13">
        <f>H494-F494</f>
        <v>-42</v>
      </c>
      <c r="H494" s="13">
        <v>30</v>
      </c>
    </row>
    <row r="495" spans="1:8">
      <c r="A495" s="26"/>
      <c r="B495" s="26"/>
      <c r="C495" s="26"/>
      <c r="D495" s="26"/>
      <c r="E495" s="20" t="s">
        <v>11</v>
      </c>
      <c r="F495" s="16">
        <v>72</v>
      </c>
      <c r="G495" s="13">
        <f>H495-F495</f>
        <v>-42</v>
      </c>
      <c r="H495" s="13">
        <v>30</v>
      </c>
    </row>
    <row r="496" spans="1:8">
      <c r="A496" s="26"/>
      <c r="B496" s="26"/>
      <c r="C496" s="26"/>
      <c r="D496" s="26"/>
      <c r="E496" s="20" t="s">
        <v>424</v>
      </c>
      <c r="F496" s="16"/>
      <c r="G496" s="13">
        <f>H496-F496</f>
        <v>0</v>
      </c>
      <c r="H496" s="13"/>
    </row>
    <row r="497" spans="1:8">
      <c r="A497" s="26"/>
      <c r="B497" s="26"/>
      <c r="C497" s="26"/>
      <c r="D497" s="26"/>
      <c r="E497" s="20" t="s">
        <v>425</v>
      </c>
      <c r="F497" s="16"/>
      <c r="G497" s="13">
        <f>H497-F497</f>
        <v>0</v>
      </c>
      <c r="H497" s="13"/>
    </row>
    <row r="498" spans="1:8">
      <c r="A498" s="26"/>
      <c r="B498" s="26"/>
      <c r="C498" s="26"/>
      <c r="D498" s="26"/>
      <c r="E498" s="14" t="s">
        <v>426</v>
      </c>
      <c r="F498" s="16">
        <f>F499+F509</f>
        <v>22427</v>
      </c>
      <c r="G498" s="13">
        <f>H498-F498</f>
        <v>-12792</v>
      </c>
      <c r="H498" s="13">
        <f>H499+H509+H511</f>
        <v>9635</v>
      </c>
    </row>
    <row r="499" spans="1:8">
      <c r="A499" s="26"/>
      <c r="B499" s="26"/>
      <c r="C499" s="26"/>
      <c r="D499" s="26"/>
      <c r="E499" s="19" t="s">
        <v>427</v>
      </c>
      <c r="F499" s="16">
        <v>7152</v>
      </c>
      <c r="G499" s="13">
        <f>H499-F499</f>
        <v>-3739</v>
      </c>
      <c r="H499" s="13">
        <f>SUM(H500:H508)</f>
        <v>3413</v>
      </c>
    </row>
    <row r="500" spans="1:8">
      <c r="A500" s="26"/>
      <c r="B500" s="26"/>
      <c r="C500" s="26"/>
      <c r="D500" s="26"/>
      <c r="E500" s="20" t="s">
        <v>428</v>
      </c>
      <c r="F500" s="16"/>
      <c r="G500" s="13">
        <f>H500-F500</f>
        <v>0</v>
      </c>
      <c r="H500" s="13"/>
    </row>
    <row r="501" spans="1:8">
      <c r="A501" s="26"/>
      <c r="B501" s="26"/>
      <c r="C501" s="26"/>
      <c r="D501" s="26"/>
      <c r="E501" s="20" t="s">
        <v>429</v>
      </c>
      <c r="F501" s="16">
        <v>5469</v>
      </c>
      <c r="G501" s="13">
        <f>H501-F501</f>
        <v>-3994</v>
      </c>
      <c r="H501" s="13">
        <v>1475</v>
      </c>
    </row>
    <row r="502" spans="1:8">
      <c r="A502" s="26"/>
      <c r="B502" s="26"/>
      <c r="C502" s="26"/>
      <c r="D502" s="26"/>
      <c r="E502" s="20" t="s">
        <v>430</v>
      </c>
      <c r="F502" s="16"/>
      <c r="G502" s="13">
        <f>H502-F502</f>
        <v>70</v>
      </c>
      <c r="H502" s="13">
        <v>70</v>
      </c>
    </row>
    <row r="503" spans="1:8">
      <c r="A503" s="26"/>
      <c r="B503" s="26"/>
      <c r="C503" s="26"/>
      <c r="D503" s="26"/>
      <c r="E503" s="20" t="s">
        <v>431</v>
      </c>
      <c r="F503" s="16"/>
      <c r="G503" s="13">
        <f>H503-F503</f>
        <v>0</v>
      </c>
      <c r="H503" s="13"/>
    </row>
    <row r="504" spans="1:8">
      <c r="A504" s="26"/>
      <c r="B504" s="26"/>
      <c r="C504" s="26"/>
      <c r="D504" s="26"/>
      <c r="E504" s="21" t="s">
        <v>432</v>
      </c>
      <c r="F504" s="16">
        <v>490</v>
      </c>
      <c r="G504" s="13">
        <f>H504-F504</f>
        <v>-344</v>
      </c>
      <c r="H504" s="13">
        <v>146</v>
      </c>
    </row>
    <row r="505" spans="1:8">
      <c r="A505" s="26"/>
      <c r="B505" s="26"/>
      <c r="C505" s="26"/>
      <c r="D505" s="26"/>
      <c r="E505" s="20" t="s">
        <v>433</v>
      </c>
      <c r="F505" s="16">
        <v>1193</v>
      </c>
      <c r="G505" s="13">
        <f>H505-F505</f>
        <v>-693</v>
      </c>
      <c r="H505" s="13">
        <v>500</v>
      </c>
    </row>
    <row r="506" spans="1:8">
      <c r="A506" s="26"/>
      <c r="B506" s="26"/>
      <c r="C506" s="26"/>
      <c r="D506" s="26"/>
      <c r="E506" s="21" t="s">
        <v>434</v>
      </c>
      <c r="F506" s="16"/>
      <c r="G506" s="13">
        <f>H506-F506</f>
        <v>500</v>
      </c>
      <c r="H506" s="13">
        <v>500</v>
      </c>
    </row>
    <row r="507" spans="1:8">
      <c r="A507" s="26"/>
      <c r="B507" s="26"/>
      <c r="C507" s="26"/>
      <c r="D507" s="26"/>
      <c r="E507" s="20" t="s">
        <v>435</v>
      </c>
      <c r="F507" s="16"/>
      <c r="G507" s="13">
        <f>H507-F507</f>
        <v>0</v>
      </c>
      <c r="H507" s="13"/>
    </row>
    <row r="508" spans="1:8">
      <c r="A508" s="26"/>
      <c r="B508" s="26"/>
      <c r="C508" s="26"/>
      <c r="D508" s="26"/>
      <c r="E508" s="20" t="s">
        <v>436</v>
      </c>
      <c r="F508" s="16"/>
      <c r="G508" s="13">
        <f>H508-F508</f>
        <v>722</v>
      </c>
      <c r="H508" s="13">
        <v>722</v>
      </c>
    </row>
    <row r="509" spans="1:8">
      <c r="A509" s="26"/>
      <c r="B509" s="26"/>
      <c r="C509" s="26"/>
      <c r="D509" s="26"/>
      <c r="E509" s="19" t="s">
        <v>437</v>
      </c>
      <c r="F509" s="16">
        <v>15275</v>
      </c>
      <c r="G509" s="13">
        <f>H509-F509</f>
        <v>-9091</v>
      </c>
      <c r="H509" s="13">
        <v>6184</v>
      </c>
    </row>
    <row r="510" spans="1:8">
      <c r="A510" s="26"/>
      <c r="B510" s="26"/>
      <c r="C510" s="26"/>
      <c r="D510" s="26"/>
      <c r="E510" s="20" t="s">
        <v>438</v>
      </c>
      <c r="F510" s="16">
        <v>15275</v>
      </c>
      <c r="G510" s="13">
        <f>H510-F510</f>
        <v>-9091</v>
      </c>
      <c r="H510" s="13">
        <v>6184</v>
      </c>
    </row>
    <row r="511" spans="1:8">
      <c r="A511" s="26"/>
      <c r="B511" s="26"/>
      <c r="C511" s="26"/>
      <c r="D511" s="26"/>
      <c r="E511" s="19" t="s">
        <v>439</v>
      </c>
      <c r="F511" s="16"/>
      <c r="G511" s="13">
        <f>H511-F511</f>
        <v>38</v>
      </c>
      <c r="H511" s="13">
        <v>38</v>
      </c>
    </row>
    <row r="512" spans="1:8">
      <c r="A512" s="26"/>
      <c r="B512" s="26"/>
      <c r="C512" s="26"/>
      <c r="D512" s="26"/>
      <c r="E512" s="21" t="s">
        <v>440</v>
      </c>
      <c r="F512" s="16"/>
      <c r="G512" s="13">
        <f>H512-F512</f>
        <v>38</v>
      </c>
      <c r="H512" s="13">
        <v>38</v>
      </c>
    </row>
    <row r="513" spans="1:8">
      <c r="A513" s="26"/>
      <c r="B513" s="26"/>
      <c r="C513" s="26"/>
      <c r="D513" s="26"/>
      <c r="E513" s="14" t="s">
        <v>441</v>
      </c>
      <c r="F513" s="16">
        <v>4289</v>
      </c>
      <c r="G513" s="13">
        <f>H513-F513</f>
        <v>-3705</v>
      </c>
      <c r="H513" s="13">
        <f>H514+H517+H519</f>
        <v>584</v>
      </c>
    </row>
    <row r="514" spans="1:8">
      <c r="A514" s="26"/>
      <c r="B514" s="26"/>
      <c r="C514" s="26"/>
      <c r="D514" s="26"/>
      <c r="E514" s="19" t="s">
        <v>442</v>
      </c>
      <c r="F514" s="16">
        <v>4289</v>
      </c>
      <c r="G514" s="13">
        <f>H514-F514</f>
        <v>-3729</v>
      </c>
      <c r="H514" s="13">
        <v>560</v>
      </c>
    </row>
    <row r="515" spans="1:8">
      <c r="A515" s="26"/>
      <c r="B515" s="26"/>
      <c r="C515" s="26"/>
      <c r="D515" s="26"/>
      <c r="E515" s="20" t="s">
        <v>19</v>
      </c>
      <c r="F515" s="16"/>
      <c r="G515" s="13">
        <f>H515-F515</f>
        <v>0</v>
      </c>
      <c r="H515" s="13"/>
    </row>
    <row r="516" spans="1:8">
      <c r="A516" s="26"/>
      <c r="B516" s="26"/>
      <c r="C516" s="26"/>
      <c r="D516" s="26"/>
      <c r="E516" s="20" t="s">
        <v>443</v>
      </c>
      <c r="F516" s="16">
        <v>4289</v>
      </c>
      <c r="G516" s="13">
        <f>H516-F516</f>
        <v>-3729</v>
      </c>
      <c r="H516" s="13">
        <v>560</v>
      </c>
    </row>
    <row r="517" spans="1:8">
      <c r="A517" s="26"/>
      <c r="B517" s="26"/>
      <c r="C517" s="26"/>
      <c r="D517" s="26"/>
      <c r="E517" s="19" t="s">
        <v>444</v>
      </c>
      <c r="F517" s="16"/>
      <c r="G517" s="13">
        <f t="shared" ref="G517:G553" si="9">H517-F517</f>
        <v>24</v>
      </c>
      <c r="H517" s="13">
        <v>24</v>
      </c>
    </row>
    <row r="518" spans="1:8">
      <c r="A518" s="26"/>
      <c r="B518" s="26"/>
      <c r="C518" s="26"/>
      <c r="D518" s="26"/>
      <c r="E518" s="21" t="s">
        <v>445</v>
      </c>
      <c r="F518" s="16"/>
      <c r="G518" s="13">
        <f>H518-F518</f>
        <v>24</v>
      </c>
      <c r="H518" s="13">
        <v>24</v>
      </c>
    </row>
    <row r="519" spans="1:8">
      <c r="A519" s="26"/>
      <c r="B519" s="26"/>
      <c r="C519" s="26"/>
      <c r="D519" s="26"/>
      <c r="E519" s="19" t="s">
        <v>446</v>
      </c>
      <c r="F519" s="16"/>
      <c r="G519" s="13">
        <f>H519-F519</f>
        <v>0</v>
      </c>
      <c r="H519" s="13"/>
    </row>
    <row r="520" spans="1:8">
      <c r="A520" s="26"/>
      <c r="B520" s="26"/>
      <c r="C520" s="26"/>
      <c r="D520" s="26"/>
      <c r="E520" s="20" t="s">
        <v>447</v>
      </c>
      <c r="F520" s="16"/>
      <c r="G520" s="13">
        <f>H520-F520</f>
        <v>0</v>
      </c>
      <c r="H520" s="13"/>
    </row>
    <row r="521" spans="1:8">
      <c r="A521" s="26"/>
      <c r="B521" s="26"/>
      <c r="C521" s="26"/>
      <c r="D521" s="26"/>
      <c r="E521" s="14" t="s">
        <v>448</v>
      </c>
      <c r="F521" s="16">
        <f>F522+F530+F535+F537+F539</f>
        <v>1241</v>
      </c>
      <c r="G521" s="13">
        <f>H521-F521</f>
        <v>1384</v>
      </c>
      <c r="H521" s="13">
        <f>H522+H530+H535+H537+H539+H542</f>
        <v>2625</v>
      </c>
    </row>
    <row r="522" spans="1:8">
      <c r="A522" s="26"/>
      <c r="B522" s="26"/>
      <c r="C522" s="26"/>
      <c r="D522" s="26"/>
      <c r="E522" s="19" t="s">
        <v>449</v>
      </c>
      <c r="F522" s="16">
        <v>511</v>
      </c>
      <c r="G522" s="13">
        <f>H522-F522</f>
        <v>96</v>
      </c>
      <c r="H522" s="13">
        <f>SUM(H523:H529)</f>
        <v>607</v>
      </c>
    </row>
    <row r="523" spans="1:8">
      <c r="A523" s="26"/>
      <c r="B523" s="26"/>
      <c r="C523" s="26"/>
      <c r="D523" s="26"/>
      <c r="E523" s="20" t="s">
        <v>11</v>
      </c>
      <c r="F523" s="16">
        <v>486</v>
      </c>
      <c r="G523" s="13">
        <f>H523-F523</f>
        <v>-68</v>
      </c>
      <c r="H523" s="13">
        <v>418</v>
      </c>
    </row>
    <row r="524" spans="1:8">
      <c r="A524" s="26"/>
      <c r="B524" s="26"/>
      <c r="C524" s="26"/>
      <c r="D524" s="26"/>
      <c r="E524" s="20" t="s">
        <v>82</v>
      </c>
      <c r="F524" s="16">
        <v>5</v>
      </c>
      <c r="G524" s="13">
        <f>H524-F524</f>
        <v>17</v>
      </c>
      <c r="H524" s="13">
        <v>22</v>
      </c>
    </row>
    <row r="525" spans="1:8">
      <c r="A525" s="26"/>
      <c r="B525" s="26"/>
      <c r="C525" s="26"/>
      <c r="D525" s="26"/>
      <c r="E525" s="21" t="s">
        <v>450</v>
      </c>
      <c r="F525" s="16"/>
      <c r="G525" s="13">
        <f>H525-F525</f>
        <v>15</v>
      </c>
      <c r="H525" s="13">
        <v>15</v>
      </c>
    </row>
    <row r="526" spans="1:8">
      <c r="A526" s="26"/>
      <c r="B526" s="26"/>
      <c r="C526" s="26"/>
      <c r="D526" s="26"/>
      <c r="E526" s="21" t="s">
        <v>451</v>
      </c>
      <c r="F526" s="16"/>
      <c r="G526" s="13">
        <f>H526-F526</f>
        <v>0</v>
      </c>
      <c r="H526" s="13"/>
    </row>
    <row r="527" spans="1:8">
      <c r="A527" s="26"/>
      <c r="B527" s="26"/>
      <c r="C527" s="26"/>
      <c r="D527" s="26"/>
      <c r="E527" s="20" t="s">
        <v>452</v>
      </c>
      <c r="F527" s="16">
        <v>20</v>
      </c>
      <c r="G527" s="13">
        <f>H527-F527</f>
        <v>85</v>
      </c>
      <c r="H527" s="13">
        <v>105</v>
      </c>
    </row>
    <row r="528" spans="1:8">
      <c r="A528" s="26"/>
      <c r="B528" s="26"/>
      <c r="C528" s="26"/>
      <c r="D528" s="26"/>
      <c r="E528" s="20" t="s">
        <v>19</v>
      </c>
      <c r="F528" s="16"/>
      <c r="G528" s="13">
        <f>H528-F528</f>
        <v>0</v>
      </c>
      <c r="H528" s="13"/>
    </row>
    <row r="529" spans="1:8">
      <c r="A529" s="26"/>
      <c r="B529" s="26"/>
      <c r="C529" s="26"/>
      <c r="D529" s="26"/>
      <c r="E529" s="20" t="s">
        <v>453</v>
      </c>
      <c r="F529" s="16"/>
      <c r="G529" s="13">
        <f>H529-F529</f>
        <v>47</v>
      </c>
      <c r="H529" s="13">
        <v>47</v>
      </c>
    </row>
    <row r="530" spans="1:8">
      <c r="A530" s="26"/>
      <c r="B530" s="26"/>
      <c r="C530" s="26"/>
      <c r="D530" s="26"/>
      <c r="E530" s="19" t="s">
        <v>454</v>
      </c>
      <c r="F530" s="16">
        <v>730</v>
      </c>
      <c r="G530" s="13">
        <f>H530-F530</f>
        <v>309</v>
      </c>
      <c r="H530" s="13">
        <f>SUM(H531:H534)</f>
        <v>1039</v>
      </c>
    </row>
    <row r="531" spans="1:8">
      <c r="A531" s="26"/>
      <c r="B531" s="26"/>
      <c r="C531" s="26"/>
      <c r="D531" s="26"/>
      <c r="E531" s="20" t="s">
        <v>11</v>
      </c>
      <c r="F531" s="16"/>
      <c r="G531" s="13">
        <f>H531-F531</f>
        <v>140</v>
      </c>
      <c r="H531" s="13">
        <v>140</v>
      </c>
    </row>
    <row r="532" spans="1:8">
      <c r="A532" s="26"/>
      <c r="B532" s="26"/>
      <c r="C532" s="26"/>
      <c r="D532" s="26"/>
      <c r="E532" s="20" t="s">
        <v>82</v>
      </c>
      <c r="F532" s="16"/>
      <c r="G532" s="13">
        <f>H532-F532</f>
        <v>0</v>
      </c>
      <c r="H532" s="13"/>
    </row>
    <row r="533" spans="1:8">
      <c r="A533" s="26"/>
      <c r="B533" s="26"/>
      <c r="C533" s="26"/>
      <c r="D533" s="26"/>
      <c r="E533" s="20" t="s">
        <v>455</v>
      </c>
      <c r="F533" s="16">
        <v>490</v>
      </c>
      <c r="G533" s="13">
        <f>H533-F533</f>
        <v>41</v>
      </c>
      <c r="H533" s="13">
        <v>531</v>
      </c>
    </row>
    <row r="534" spans="1:8">
      <c r="A534" s="26"/>
      <c r="B534" s="26"/>
      <c r="C534" s="26"/>
      <c r="D534" s="26"/>
      <c r="E534" s="20" t="s">
        <v>456</v>
      </c>
      <c r="F534" s="16">
        <v>240</v>
      </c>
      <c r="G534" s="13">
        <f>H534-F534</f>
        <v>128</v>
      </c>
      <c r="H534" s="13">
        <v>368</v>
      </c>
    </row>
    <row r="535" spans="1:8">
      <c r="A535" s="26"/>
      <c r="B535" s="26"/>
      <c r="C535" s="26"/>
      <c r="D535" s="26"/>
      <c r="E535" s="19" t="s">
        <v>457</v>
      </c>
      <c r="F535" s="16"/>
      <c r="G535" s="13">
        <f>H535-F535</f>
        <v>0</v>
      </c>
      <c r="H535" s="13"/>
    </row>
    <row r="536" spans="1:8">
      <c r="A536" s="26"/>
      <c r="B536" s="26"/>
      <c r="C536" s="26"/>
      <c r="D536" s="26"/>
      <c r="E536" s="20" t="s">
        <v>458</v>
      </c>
      <c r="F536" s="16"/>
      <c r="G536" s="13">
        <f>H536-F536</f>
        <v>0</v>
      </c>
      <c r="H536" s="13"/>
    </row>
    <row r="537" spans="1:8">
      <c r="A537" s="26"/>
      <c r="B537" s="26"/>
      <c r="C537" s="26"/>
      <c r="D537" s="26"/>
      <c r="E537" s="19" t="s">
        <v>459</v>
      </c>
      <c r="F537" s="16"/>
      <c r="G537" s="13">
        <f>H537-F537</f>
        <v>3</v>
      </c>
      <c r="H537" s="13">
        <v>3</v>
      </c>
    </row>
    <row r="538" spans="1:8">
      <c r="A538" s="26"/>
      <c r="B538" s="26"/>
      <c r="C538" s="26"/>
      <c r="D538" s="26"/>
      <c r="E538" s="24" t="s">
        <v>460</v>
      </c>
      <c r="F538" s="29"/>
      <c r="G538" s="13">
        <f>H538-F538</f>
        <v>3</v>
      </c>
      <c r="H538" s="23">
        <v>3</v>
      </c>
    </row>
    <row r="539" spans="1:8">
      <c r="A539" s="26"/>
      <c r="B539" s="26"/>
      <c r="C539" s="26"/>
      <c r="D539" s="30"/>
      <c r="E539" s="19" t="s">
        <v>461</v>
      </c>
      <c r="F539" s="13"/>
      <c r="G539" s="13">
        <f>H539-F539</f>
        <v>928</v>
      </c>
      <c r="H539" s="13">
        <v>928</v>
      </c>
    </row>
    <row r="540" spans="1:8">
      <c r="A540" s="26"/>
      <c r="B540" s="26"/>
      <c r="C540" s="26"/>
      <c r="D540" s="30"/>
      <c r="E540" s="20" t="s">
        <v>462</v>
      </c>
      <c r="F540" s="13"/>
      <c r="G540" s="13">
        <f>H540-F540</f>
        <v>922</v>
      </c>
      <c r="H540" s="13">
        <v>922</v>
      </c>
    </row>
    <row r="541" spans="1:8">
      <c r="A541" s="26"/>
      <c r="B541" s="26"/>
      <c r="C541" s="26"/>
      <c r="D541" s="30"/>
      <c r="E541" s="21" t="s">
        <v>463</v>
      </c>
      <c r="F541" s="13"/>
      <c r="G541" s="13">
        <f>H541-F541</f>
        <v>6</v>
      </c>
      <c r="H541" s="13">
        <v>6</v>
      </c>
    </row>
    <row r="542" spans="1:8">
      <c r="A542" s="26"/>
      <c r="B542" s="26"/>
      <c r="C542" s="26"/>
      <c r="D542" s="30"/>
      <c r="E542" s="19" t="s">
        <v>464</v>
      </c>
      <c r="F542" s="13"/>
      <c r="G542" s="13">
        <f>H542-F542</f>
        <v>48</v>
      </c>
      <c r="H542" s="13">
        <v>48</v>
      </c>
    </row>
    <row r="543" spans="1:8">
      <c r="A543" s="26"/>
      <c r="B543" s="26"/>
      <c r="C543" s="26"/>
      <c r="D543" s="30"/>
      <c r="E543" s="21" t="s">
        <v>464</v>
      </c>
      <c r="F543" s="13"/>
      <c r="G543" s="13">
        <f>H543-F543</f>
        <v>48</v>
      </c>
      <c r="H543" s="13">
        <v>48</v>
      </c>
    </row>
    <row r="544" spans="1:8">
      <c r="A544" s="26"/>
      <c r="B544" s="26"/>
      <c r="C544" s="26"/>
      <c r="D544" s="30"/>
      <c r="E544" s="14" t="s">
        <v>465</v>
      </c>
      <c r="F544" s="13">
        <v>5000</v>
      </c>
      <c r="G544" s="13">
        <f>H544-F544</f>
        <v>1000</v>
      </c>
      <c r="H544" s="13">
        <v>6000</v>
      </c>
    </row>
    <row r="545" spans="1:8">
      <c r="A545" s="26"/>
      <c r="B545" s="26"/>
      <c r="C545" s="26"/>
      <c r="D545" s="30"/>
      <c r="E545" s="14" t="s">
        <v>466</v>
      </c>
      <c r="F545" s="13">
        <v>84</v>
      </c>
      <c r="G545" s="13">
        <f>H545-F545</f>
        <v>-24</v>
      </c>
      <c r="H545" s="13">
        <f>H546</f>
        <v>60</v>
      </c>
    </row>
    <row r="546" spans="1:9">
      <c r="A546" s="26"/>
      <c r="B546" s="26"/>
      <c r="C546" s="26"/>
      <c r="D546" s="30"/>
      <c r="E546" s="19" t="s">
        <v>466</v>
      </c>
      <c r="F546" s="13">
        <v>84</v>
      </c>
      <c r="G546" s="13">
        <f>H546-F546</f>
        <v>-24</v>
      </c>
      <c r="H546" s="13">
        <v>60</v>
      </c>
      <c r="I546" s="1"/>
    </row>
    <row r="547" spans="1:9">
      <c r="A547" s="26"/>
      <c r="B547" s="26"/>
      <c r="C547" s="26"/>
      <c r="D547" s="30"/>
      <c r="E547" s="20" t="s">
        <v>466</v>
      </c>
      <c r="F547" s="13">
        <v>84</v>
      </c>
      <c r="G547" s="13">
        <f>H547-F547</f>
        <v>-24</v>
      </c>
      <c r="H547" s="13">
        <v>60</v>
      </c>
      <c r="I547" s="1"/>
    </row>
    <row r="548" spans="1:9">
      <c r="A548" s="26"/>
      <c r="B548" s="26"/>
      <c r="C548" s="26"/>
      <c r="D548" s="30"/>
      <c r="E548" s="14" t="s">
        <v>467</v>
      </c>
      <c r="F548" s="13">
        <v>17252</v>
      </c>
      <c r="G548" s="13">
        <f>H548-F548</f>
        <v>-1028</v>
      </c>
      <c r="H548" s="13">
        <f>H549</f>
        <v>16224</v>
      </c>
      <c r="I548" s="1"/>
    </row>
    <row r="549" spans="1:9">
      <c r="A549" s="26"/>
      <c r="B549" s="26"/>
      <c r="C549" s="26"/>
      <c r="D549" s="30"/>
      <c r="E549" s="19" t="s">
        <v>468</v>
      </c>
      <c r="F549" s="13">
        <v>17252</v>
      </c>
      <c r="G549" s="13">
        <f>H549-F549</f>
        <v>-1028</v>
      </c>
      <c r="H549" s="13">
        <f>SUM(H550:H551)</f>
        <v>16224</v>
      </c>
      <c r="I549" s="1"/>
    </row>
    <row r="550" spans="1:9">
      <c r="A550" s="26"/>
      <c r="B550" s="26"/>
      <c r="C550" s="26"/>
      <c r="D550" s="30"/>
      <c r="E550" s="20" t="s">
        <v>469</v>
      </c>
      <c r="F550" s="13">
        <v>17250</v>
      </c>
      <c r="G550" s="13">
        <f>H550-F550</f>
        <v>-1034</v>
      </c>
      <c r="H550" s="13">
        <v>16216</v>
      </c>
      <c r="I550" s="1"/>
    </row>
    <row r="551" spans="1:9">
      <c r="A551" s="26"/>
      <c r="B551" s="26"/>
      <c r="C551" s="26"/>
      <c r="D551" s="30"/>
      <c r="E551" s="20" t="s">
        <v>470</v>
      </c>
      <c r="F551" s="13">
        <v>2</v>
      </c>
      <c r="G551" s="13">
        <f>H551-F551</f>
        <v>6</v>
      </c>
      <c r="H551" s="13">
        <v>8</v>
      </c>
      <c r="I551" s="1"/>
    </row>
    <row r="552" spans="1:9">
      <c r="A552" s="26"/>
      <c r="B552" s="26"/>
      <c r="C552" s="26"/>
      <c r="D552" s="30"/>
      <c r="E552" s="14" t="s">
        <v>471</v>
      </c>
      <c r="F552" s="13">
        <v>85</v>
      </c>
      <c r="G552" s="13">
        <f>H552-F552</f>
        <v>-3</v>
      </c>
      <c r="H552" s="13">
        <f>H553</f>
        <v>82</v>
      </c>
      <c r="I552" s="47"/>
    </row>
    <row r="553" spans="1:9">
      <c r="A553" s="26"/>
      <c r="B553" s="26"/>
      <c r="C553" s="26"/>
      <c r="D553" s="30"/>
      <c r="E553" s="19" t="s">
        <v>472</v>
      </c>
      <c r="F553" s="13">
        <v>85</v>
      </c>
      <c r="G553" s="13">
        <f>H553-F553</f>
        <v>-3</v>
      </c>
      <c r="H553" s="13">
        <v>82</v>
      </c>
      <c r="I553" s="47"/>
    </row>
    <row r="554" spans="1:9">
      <c r="A554" s="31" t="s">
        <v>473</v>
      </c>
      <c r="B554" s="32">
        <f>B18+B4</f>
        <v>49000</v>
      </c>
      <c r="C554" s="32">
        <f t="shared" ref="C554:C564" si="10">D554-B554</f>
        <v>-14000</v>
      </c>
      <c r="D554" s="33">
        <f>D4+D18</f>
        <v>35000</v>
      </c>
      <c r="E554" s="31" t="s">
        <v>474</v>
      </c>
      <c r="F554" s="34">
        <f t="shared" ref="F554:H554" si="11">F4+F101+F107+F131+F157+F172+F199+F282+F332+F361+F380+F442+F457+F469+F480+F483+F498+F513+F521+F544+F545+F548+F552</f>
        <v>479659</v>
      </c>
      <c r="G554" s="34">
        <f>G4+G101+G107+G131+G157+G172+G199+G282+G332+G361+G380+G442+G457+G469+G480+G483+G498+G513+G521+G544+G545+G548+G552</f>
        <v>100341</v>
      </c>
      <c r="H554" s="34">
        <f>H4+H101+H107+H131+H157+H172+H199+H282+H332+H361+H380+H442+H457+H469+H480+H483+H498+H513+H521+H544+H545+H548+H552</f>
        <v>580000</v>
      </c>
      <c r="I554" s="48"/>
    </row>
    <row r="555" spans="1:9">
      <c r="A555" s="35" t="s">
        <v>475</v>
      </c>
      <c r="B555" s="13"/>
      <c r="C555" s="13">
        <f>D555-B555</f>
        <v>91368</v>
      </c>
      <c r="D555" s="15">
        <v>91368</v>
      </c>
      <c r="E555" s="36" t="s">
        <v>476</v>
      </c>
      <c r="F555" s="13"/>
      <c r="G555" s="13">
        <f t="shared" ref="G554:G564" si="12">H555-F555</f>
        <v>57270</v>
      </c>
      <c r="H555" s="37">
        <v>57270</v>
      </c>
      <c r="I555" s="47"/>
    </row>
    <row r="556" spans="1:9">
      <c r="A556" s="35" t="s">
        <v>477</v>
      </c>
      <c r="B556" s="13">
        <f>B557+B561+B562+B563</f>
        <v>435266</v>
      </c>
      <c r="C556" s="13">
        <f>D556-B556</f>
        <v>151022</v>
      </c>
      <c r="D556" s="15">
        <f>D557+D561+D562+D563</f>
        <v>586288</v>
      </c>
      <c r="E556" s="36" t="s">
        <v>478</v>
      </c>
      <c r="F556" s="13">
        <v>4607</v>
      </c>
      <c r="G556" s="13">
        <f>H556-F556</f>
        <v>70779</v>
      </c>
      <c r="H556" s="37">
        <f>SUM(H557:H560)</f>
        <v>75386</v>
      </c>
      <c r="I556" s="47"/>
    </row>
    <row r="557" spans="1:9">
      <c r="A557" s="38" t="s">
        <v>479</v>
      </c>
      <c r="B557" s="13">
        <f>SUM(B558:B560)</f>
        <v>388501</v>
      </c>
      <c r="C557" s="13">
        <f>D557-B557</f>
        <v>91499</v>
      </c>
      <c r="D557" s="13">
        <v>480000</v>
      </c>
      <c r="E557" s="39" t="s">
        <v>480</v>
      </c>
      <c r="F557" s="40">
        <v>4607</v>
      </c>
      <c r="G557" s="18">
        <f>H557-F557</f>
        <v>1572</v>
      </c>
      <c r="H557" s="41">
        <v>6179</v>
      </c>
      <c r="I557" s="1"/>
    </row>
    <row r="558" spans="1:9">
      <c r="A558" s="42" t="s">
        <v>481</v>
      </c>
      <c r="B558" s="13">
        <v>7274</v>
      </c>
      <c r="C558" s="13">
        <f>D558-B558</f>
        <v>0</v>
      </c>
      <c r="D558" s="13">
        <v>7274</v>
      </c>
      <c r="E558" s="43" t="s">
        <v>482</v>
      </c>
      <c r="F558" s="16"/>
      <c r="G558" s="13">
        <f>H558-F558</f>
        <v>2000</v>
      </c>
      <c r="H558" s="37">
        <v>2000</v>
      </c>
      <c r="I558" s="1"/>
    </row>
    <row r="559" spans="1:9">
      <c r="A559" s="42" t="s">
        <v>483</v>
      </c>
      <c r="B559" s="13">
        <v>375677</v>
      </c>
      <c r="C559" s="13">
        <f>D559-B559</f>
        <v>67049</v>
      </c>
      <c r="D559" s="13">
        <v>442726</v>
      </c>
      <c r="E559" s="44" t="s">
        <v>484</v>
      </c>
      <c r="F559" s="16"/>
      <c r="G559" s="13">
        <f>H559-F559</f>
        <v>67207</v>
      </c>
      <c r="H559" s="37">
        <v>67207</v>
      </c>
      <c r="I559" s="1"/>
    </row>
    <row r="560" spans="1:8">
      <c r="A560" s="42" t="s">
        <v>485</v>
      </c>
      <c r="B560" s="13">
        <v>5550</v>
      </c>
      <c r="C560" s="13">
        <f>D560-B560</f>
        <v>24450</v>
      </c>
      <c r="D560" s="13">
        <v>30000</v>
      </c>
      <c r="E560" s="37"/>
      <c r="F560" s="16"/>
      <c r="G560" s="13">
        <f>H560-F560</f>
        <v>0</v>
      </c>
      <c r="H560" s="37"/>
    </row>
    <row r="561" spans="1:8">
      <c r="A561" s="38" t="s">
        <v>486</v>
      </c>
      <c r="B561" s="13"/>
      <c r="C561" s="13">
        <f>D561-B561</f>
        <v>93788</v>
      </c>
      <c r="D561" s="13">
        <v>93788</v>
      </c>
      <c r="E561" s="37"/>
      <c r="F561" s="16"/>
      <c r="G561" s="13">
        <f>H561-F561</f>
        <v>0</v>
      </c>
      <c r="H561" s="37"/>
    </row>
    <row r="562" spans="1:8">
      <c r="A562" s="38" t="s">
        <v>487</v>
      </c>
      <c r="B562" s="13">
        <v>43765</v>
      </c>
      <c r="C562" s="13">
        <f>D562-B562</f>
        <v>-34265</v>
      </c>
      <c r="D562" s="13">
        <v>9500</v>
      </c>
      <c r="E562" s="45"/>
      <c r="F562" s="16"/>
      <c r="G562" s="13">
        <f>H562-F562</f>
        <v>0</v>
      </c>
      <c r="H562" s="37"/>
    </row>
    <row r="563" spans="1:8">
      <c r="A563" s="38" t="s">
        <v>488</v>
      </c>
      <c r="B563" s="13">
        <v>3000</v>
      </c>
      <c r="C563" s="13">
        <f>D563-B563</f>
        <v>0</v>
      </c>
      <c r="D563" s="13">
        <v>3000</v>
      </c>
      <c r="E563" s="45"/>
      <c r="F563" s="16"/>
      <c r="G563" s="13">
        <f>H563-F563</f>
        <v>0</v>
      </c>
      <c r="H563" s="37"/>
    </row>
    <row r="564" spans="1:8">
      <c r="A564" s="46" t="s">
        <v>489</v>
      </c>
      <c r="B564" s="18">
        <f>B554+B556</f>
        <v>484266</v>
      </c>
      <c r="C564" s="18">
        <f>D564-B564</f>
        <v>228390</v>
      </c>
      <c r="D564" s="18">
        <f t="shared" ref="D564:H564" si="13">D554+D555+D556</f>
        <v>712656</v>
      </c>
      <c r="E564" s="46" t="s">
        <v>490</v>
      </c>
      <c r="F564" s="13">
        <f t="shared" ref="F564:H564" si="14">F554+F555+F556</f>
        <v>484266</v>
      </c>
      <c r="G564" s="13">
        <f>G554+G555+G556</f>
        <v>228390</v>
      </c>
      <c r="H564" s="13">
        <f>H554+H555+H556</f>
        <v>712656</v>
      </c>
    </row>
  </sheetData>
  <mergeCells count="1">
    <mergeCell ref="A1:H1"/>
  </mergeCells>
  <conditionalFormatting sqref="A554 E554:E559 E564 A564">
    <cfRule type="cellIs" dxfId="0" priority="1" stopIfTrue="1" operator="equal">
      <formula>"错误"</formula>
    </cfRule>
  </conditionalFormatting>
  <dataValidations count="1">
    <dataValidation type="whole" operator="between" allowBlank="1" showInputMessage="1" showErrorMessage="1" errorTitle="请输入整数！" sqref="F555 F557:F559">
      <formula1>-1E+28</formula1>
      <formula2>1E+29</formula2>
    </dataValidation>
  </dataValidations>
  <pageMargins left="0" right="0" top="0.0666666666666667" bottom="0" header="0.786805555555556" footer="0.786805555555556"/>
  <pageSetup paperSize="9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え语</cp:lastModifiedBy>
  <dcterms:created xsi:type="dcterms:W3CDTF">2024-01-15T13:44:25Z</dcterms:created>
  <dcterms:modified xsi:type="dcterms:W3CDTF">2024-01-15T13:45:09Z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0EA34245CCA84AD3BC2966CB6511CEC3_13</vt:lpwstr>
  </property>
</Properties>
</file>