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Sheet1!$1:3</definedName>
    <definedName name="_xlnm._FilterDatabase" localSheetId="0" hidden="1">Sheet1!$A$3:$F$632</definedName>
  </definedNames>
  <calcPr calcId="144525"/>
</workbook>
</file>

<file path=xl/sharedStrings.xml><?xml version="1.0" encoding="utf-8"?>
<sst xmlns="http://schemas.openxmlformats.org/spreadsheetml/2006/main" count="512">
  <si>
    <t>梨树县2024年一般公共预算收支预算调整表</t>
  </si>
  <si>
    <t>单位：万元</t>
  </si>
  <si>
    <t>项目</t>
  </si>
  <si>
    <t>预算数</t>
  </si>
  <si>
    <t>调整数</t>
  </si>
  <si>
    <t>调整后
预算数</t>
  </si>
  <si>
    <t>一、税收收入</t>
  </si>
  <si>
    <t>一般公共服务</t>
  </si>
  <si>
    <t>增值税</t>
  </si>
  <si>
    <t>人大事务</t>
  </si>
  <si>
    <t>企业所得税</t>
  </si>
  <si>
    <t>行政运行</t>
  </si>
  <si>
    <t>个人所得税</t>
  </si>
  <si>
    <t>机关服务</t>
  </si>
  <si>
    <t>资源税</t>
  </si>
  <si>
    <t>人大会议</t>
  </si>
  <si>
    <t>城市维护建设税</t>
  </si>
  <si>
    <t>代表工作</t>
  </si>
  <si>
    <t>房产税</t>
  </si>
  <si>
    <t>事业运行</t>
  </si>
  <si>
    <t>印花税</t>
  </si>
  <si>
    <t>其他人大事务支出</t>
  </si>
  <si>
    <t>城镇土地使用税</t>
  </si>
  <si>
    <t>政协事务</t>
  </si>
  <si>
    <t>土地增值税</t>
  </si>
  <si>
    <t>车船税</t>
  </si>
  <si>
    <t>政协会议</t>
  </si>
  <si>
    <t>耕地占用税</t>
  </si>
  <si>
    <t>委员视察</t>
  </si>
  <si>
    <t>契税</t>
  </si>
  <si>
    <t>环境保护税</t>
  </si>
  <si>
    <t>其他政协事务支出</t>
  </si>
  <si>
    <t>二、非税收入</t>
  </si>
  <si>
    <r>
      <rPr>
        <sz val="16"/>
        <rFont val="宋体"/>
        <family val="2"/>
        <charset val="134"/>
      </rPr>
      <t>政府办公厅</t>
    </r>
    <r>
      <rPr>
        <sz val="16"/>
        <rFont val="Verdana"/>
        <family val="2"/>
        <charset val="134"/>
      </rPr>
      <t>(</t>
    </r>
    <r>
      <rPr>
        <sz val="16"/>
        <rFont val="宋体"/>
        <family val="2"/>
        <charset val="134"/>
      </rPr>
      <t>室</t>
    </r>
    <r>
      <rPr>
        <sz val="16"/>
        <rFont val="Verdana"/>
        <family val="2"/>
        <charset val="134"/>
      </rPr>
      <t>)</t>
    </r>
    <r>
      <rPr>
        <sz val="16"/>
        <rFont val="宋体"/>
        <family val="2"/>
        <charset val="134"/>
      </rPr>
      <t>及相关机构事务</t>
    </r>
  </si>
  <si>
    <t>专项收入</t>
  </si>
  <si>
    <t>行政事业性收费收入</t>
  </si>
  <si>
    <t>一般行政管理事务</t>
  </si>
  <si>
    <t>罚没收入</t>
  </si>
  <si>
    <t>国有资本经营收入</t>
  </si>
  <si>
    <t>信访事务</t>
  </si>
  <si>
    <t>国有资源（资产）有偿使用收入</t>
  </si>
  <si>
    <t>捐赠收入</t>
  </si>
  <si>
    <t>其他政府办公厅（室）及相关机构事务支出</t>
  </si>
  <si>
    <t>政府住房基金收入</t>
  </si>
  <si>
    <t>发展与改革事务</t>
  </si>
  <si>
    <t>其他收入</t>
  </si>
  <si>
    <t>战略规划与实施</t>
  </si>
  <si>
    <t>物价管理</t>
  </si>
  <si>
    <t>其他发展与改革事务支出</t>
  </si>
  <si>
    <t>统计信息事务</t>
  </si>
  <si>
    <t>统计抽样调查</t>
  </si>
  <si>
    <t>专项统计业务</t>
  </si>
  <si>
    <t>专项普查活动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</si>
  <si>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</si>
  <si>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</si>
  <si>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</si>
  <si>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</si>
  <si>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</si>
  <si>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</si>
  <si>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</si>
  <si>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</si>
  <si>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</si>
  <si>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</si>
  <si>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</si>
  <si>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</si>
  <si>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</si>
  <si>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招商引资</t>
  </si>
  <si>
    <t>其他商贸事务</t>
  </si>
  <si>
    <t>民族事务</t>
  </si>
  <si>
    <t>其他民族事务支出</t>
  </si>
  <si>
    <t>档案事务</t>
  </si>
  <si>
    <t>档案馆</t>
  </si>
  <si>
    <t>其他档案事务支出</t>
  </si>
  <si>
    <t>民主党派及工商联事务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</si>
  <si>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</si>
  <si>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</si>
  <si>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</si>
  <si>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</si>
  <si>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</si>
  <si>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</si>
  <si>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</si>
  <si>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</si>
  <si>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</si>
  <si>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</si>
  <si>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</si>
  <si>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</si>
  <si>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</si>
  <si>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其他统战事务支出</t>
  </si>
  <si>
    <t>其他共产党事务支出</t>
  </si>
  <si>
    <t>市场监督管理事务</t>
  </si>
  <si>
    <t>药品事务</t>
  </si>
  <si>
    <t>其他市场监督管理事务</t>
  </si>
  <si>
    <t>社会工作事务</t>
  </si>
  <si>
    <t>信访业务</t>
  </si>
  <si>
    <t>其他一般公共服务支出</t>
  </si>
  <si>
    <t>国防支出</t>
  </si>
  <si>
    <t>国防动员</t>
  </si>
  <si>
    <t>兵役征集</t>
  </si>
  <si>
    <t>人民防空</t>
  </si>
  <si>
    <t>民兵</t>
  </si>
  <si>
    <t>其他国防动员支出</t>
  </si>
  <si>
    <t>公共安全支出</t>
  </si>
  <si>
    <t>武装警察部队</t>
  </si>
  <si>
    <t xml:space="preserve">   公安</t>
  </si>
  <si>
    <t xml:space="preserve">   行政运行</t>
  </si>
  <si>
    <t>执法办案</t>
  </si>
  <si>
    <t>其他公安支出</t>
  </si>
  <si>
    <t>检察</t>
  </si>
  <si>
    <t>检查监督</t>
  </si>
  <si>
    <t>其他检察支出</t>
  </si>
  <si>
    <t>法院</t>
  </si>
  <si>
    <t>案件审判</t>
  </si>
  <si>
    <t>司法</t>
  </si>
  <si>
    <t>基层司法业务</t>
  </si>
  <si>
    <t>普法宣传</t>
  </si>
  <si>
    <t>律师管理</t>
  </si>
  <si>
    <t>公共法律服务</t>
  </si>
  <si>
    <t>法制建设</t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</si>
  <si>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</si>
  <si>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</si>
  <si>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</si>
  <si>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</si>
  <si>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</si>
  <si>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</si>
  <si>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</si>
  <si>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</si>
  <si>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</si>
  <si>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</si>
  <si>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</si>
  <si>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</si>
  <si>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</si>
  <si>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广播电视教育</t>
  </si>
  <si>
    <t>广播电视学校</t>
  </si>
  <si>
    <t>其他广播电视教育支出</t>
  </si>
  <si>
    <t>特殊教育</t>
  </si>
  <si>
    <t>特殊学校教育</t>
  </si>
  <si>
    <t>其他特殊学校教育</t>
  </si>
  <si>
    <t>进修及培训</t>
  </si>
  <si>
    <t>教师进修</t>
  </si>
  <si>
    <t>干部教育</t>
  </si>
  <si>
    <t>教育费附加安排的支出</t>
  </si>
  <si>
    <t>农村中小学校舍建设</t>
  </si>
  <si>
    <t>其他教育费附加安排的支出</t>
  </si>
  <si>
    <t>其他教育支出</t>
  </si>
  <si>
    <t>科学技术支出</t>
  </si>
  <si>
    <t>科学技术管理事务</t>
  </si>
  <si>
    <t>基础研究</t>
  </si>
  <si>
    <t>机构运行</t>
  </si>
  <si>
    <t>科技条件与服务</t>
  </si>
  <si>
    <t>其他科技条件与服务支出</t>
  </si>
  <si>
    <t>技术研究与开发</t>
  </si>
  <si>
    <t>科学成果转化与扩散</t>
  </si>
  <si>
    <t>科学技术普及</t>
  </si>
  <si>
    <t>科普活动</t>
  </si>
  <si>
    <r>
      <rPr>
        <sz val="16"/>
        <rFont val="Verdana"/>
        <family val="2"/>
        <charset val="134"/>
      </rPr>
      <t xml:space="preserve">    </t>
    </r>
    <r>
      <rPr>
        <sz val="16"/>
        <rFont val="宋体"/>
        <charset val="134"/>
      </rPr>
      <t>其他科学技术普及</t>
    </r>
  </si>
  <si>
    <t>其他科学技术支出</t>
  </si>
  <si>
    <t>文化旅游体育与传媒支出</t>
  </si>
  <si>
    <t>文化和旅游</t>
  </si>
  <si>
    <t>图书馆</t>
  </si>
  <si>
    <t>艺术表演团体</t>
  </si>
  <si>
    <t>群众文化</t>
  </si>
  <si>
    <t>文化创作与保护</t>
  </si>
  <si>
    <t>文化和旅游市场管理</t>
  </si>
  <si>
    <t>其他文化和旅游支出</t>
  </si>
  <si>
    <t>文物</t>
  </si>
  <si>
    <t>文物保护</t>
  </si>
  <si>
    <t>博物馆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</si>
  <si>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</si>
  <si>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</si>
  <si>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</si>
  <si>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</si>
  <si>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</si>
  <si>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</si>
  <si>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</si>
  <si>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其他体育支出</t>
  </si>
  <si>
    <t>新闻出版电影</t>
  </si>
  <si>
    <t>广播电视</t>
  </si>
  <si>
    <t>广播电视事务</t>
  </si>
  <si>
    <t>其他广播电视支出</t>
  </si>
  <si>
    <t>其他文化旅游体育与传媒支出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</si>
  <si>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</si>
  <si>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</si>
  <si>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</si>
  <si>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</si>
  <si>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</si>
  <si>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</si>
  <si>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</si>
  <si>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</si>
  <si>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</si>
  <si>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</si>
  <si>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</si>
  <si>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社会组织管理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</si>
  <si>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</si>
  <si>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</si>
  <si>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</si>
  <si>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</si>
  <si>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</si>
  <si>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</si>
  <si>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</si>
  <si>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</si>
  <si>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</si>
  <si>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</si>
  <si>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</si>
  <si>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</si>
  <si>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其他企业改革发展补助</t>
  </si>
  <si>
    <t>就业补助</t>
  </si>
  <si>
    <t>职业培训补贴</t>
  </si>
  <si>
    <t>社会保险补贴</t>
  </si>
  <si>
    <t>公益性岗位补贴</t>
  </si>
  <si>
    <t>就业见习补贴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</si>
  <si>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</si>
  <si>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</si>
  <si>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</si>
  <si>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</si>
  <si>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</si>
  <si>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</si>
  <si>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</si>
  <si>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</si>
  <si>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</si>
  <si>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</si>
  <si>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</si>
  <si>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</si>
  <si>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</si>
  <si>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</si>
  <si>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</si>
  <si>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</si>
  <si>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</si>
  <si>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</si>
  <si>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</si>
  <si>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</si>
  <si>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</si>
  <si>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</si>
  <si>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</si>
  <si>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</si>
  <si>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</si>
  <si>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</si>
  <si>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</si>
  <si>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</si>
  <si>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</si>
  <si>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</si>
  <si>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</si>
  <si>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</si>
  <si>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</si>
  <si>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</si>
  <si>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</si>
  <si>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</si>
  <si>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</si>
  <si>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</si>
  <si>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</si>
  <si>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</si>
  <si>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</si>
  <si>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</si>
  <si>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</si>
  <si>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</si>
  <si>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</si>
  <si>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</si>
  <si>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</si>
  <si>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</si>
  <si>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</si>
  <si>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</si>
  <si>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</si>
  <si>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</si>
  <si>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</si>
  <si>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</si>
  <si>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</si>
  <si>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</si>
  <si>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</si>
  <si>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</si>
  <si>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</si>
  <si>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</si>
  <si>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</si>
  <si>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</si>
  <si>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</si>
  <si>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</si>
  <si>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</si>
  <si>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</si>
  <si>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</si>
  <si>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</si>
  <si>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</si>
  <si>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</si>
  <si>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</si>
  <si>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</si>
  <si>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</si>
  <si>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</si>
  <si>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</si>
  <si>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</si>
  <si>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</si>
  <si>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</si>
  <si>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</si>
  <si>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</si>
  <si>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</si>
  <si>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</si>
  <si>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</si>
  <si>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</si>
  <si>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</si>
  <si>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</si>
  <si>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</si>
  <si>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</si>
  <si>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</si>
  <si>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</si>
  <si>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</si>
  <si>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</si>
  <si>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</si>
  <si>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</si>
  <si>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</si>
  <si>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生态环境保护行政许可</t>
  </si>
  <si>
    <t>其他环境保护管理事务支出</t>
  </si>
  <si>
    <t>环境监测与监察</t>
  </si>
  <si>
    <t>其他环境监测与监察支出</t>
  </si>
  <si>
    <t>污染防治</t>
  </si>
  <si>
    <t>水体</t>
  </si>
  <si>
    <t>放射源和放射性废物监管</t>
  </si>
  <si>
    <t>其他污染防治支出</t>
  </si>
  <si>
    <t>自然生态保护</t>
  </si>
  <si>
    <t>农村环境保护</t>
  </si>
  <si>
    <t>其他自然生态保护支出</t>
  </si>
  <si>
    <t>森林保护修复</t>
  </si>
  <si>
    <t>森林管护</t>
  </si>
  <si>
    <t>停伐补助</t>
  </si>
  <si>
    <t>其他天然林保护支出</t>
  </si>
  <si>
    <t>退耕还林还草</t>
  </si>
  <si>
    <t>其他退耕还林还草支出</t>
  </si>
  <si>
    <t>能源节约利用</t>
  </si>
  <si>
    <t>污染减排</t>
  </si>
  <si>
    <t>生态环境监测与信息</t>
  </si>
  <si>
    <t>生态环境执法监察</t>
  </si>
  <si>
    <t>　　其他污染减排</t>
  </si>
  <si>
    <t>能源管理事务</t>
  </si>
  <si>
    <t>其他节能环保支出</t>
  </si>
  <si>
    <t>城乡社区支出</t>
  </si>
  <si>
    <t>城乡社区管理事务</t>
  </si>
  <si>
    <t>城管执法</t>
  </si>
  <si>
    <t>工程建设管理</t>
  </si>
  <si>
    <t>住宅建设与房地产市场监管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</si>
  <si>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</si>
  <si>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</si>
  <si>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</si>
  <si>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</si>
  <si>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</si>
  <si>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</si>
  <si>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</si>
  <si>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</si>
  <si>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</si>
  <si>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</si>
  <si>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</si>
  <si>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</si>
  <si>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</si>
  <si>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</si>
  <si>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防灾减灾</t>
  </si>
  <si>
    <t>稳定农民收入补贴</t>
  </si>
  <si>
    <t>农业生产发展</t>
  </si>
  <si>
    <t>农村社会事业</t>
  </si>
  <si>
    <t>农产品加工与促销</t>
  </si>
  <si>
    <t>农业资源保护修复与利用</t>
  </si>
  <si>
    <t>耕地建设与利用</t>
  </si>
  <si>
    <t>乡村道路建设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</si>
  <si>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</si>
  <si>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</si>
  <si>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</si>
  <si>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</si>
  <si>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</si>
  <si>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</si>
  <si>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湿地保护　</t>
  </si>
  <si>
    <t>技术推广与转化</t>
  </si>
  <si>
    <t>森林生态效益补偿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</si>
  <si>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</si>
  <si>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</si>
  <si>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</si>
  <si>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</si>
  <si>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</si>
  <si>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</si>
  <si>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</si>
  <si>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</si>
  <si>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水资源节约管理与保护</t>
  </si>
  <si>
    <t>防汛</t>
  </si>
  <si>
    <t>抗旱</t>
  </si>
  <si>
    <t>农村水利</t>
  </si>
  <si>
    <t>水利技术推广</t>
  </si>
  <si>
    <t>江河湖库水系综合整治</t>
  </si>
  <si>
    <t>水利建设征地及移民支出</t>
  </si>
  <si>
    <t>农村供水</t>
  </si>
  <si>
    <t>农村人畜饮水</t>
  </si>
  <si>
    <t>其他水利支出</t>
  </si>
  <si>
    <t>巩固脱贫攻坚成果衔接乡村振兴</t>
  </si>
  <si>
    <t>农村基础设施建设</t>
  </si>
  <si>
    <t>生产发展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</si>
  <si>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</si>
  <si>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</si>
  <si>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</si>
  <si>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</si>
  <si>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</si>
  <si>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</si>
  <si>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农村综合改革支出示范试点补助</t>
  </si>
  <si>
    <t>其他农村综合改革支出</t>
  </si>
  <si>
    <t>普惠金融发展支出</t>
  </si>
  <si>
    <t>农业保险保费补贴</t>
  </si>
  <si>
    <t>创业担保贷款贴息及奖补</t>
  </si>
  <si>
    <t>其他普惠金融发展支出</t>
  </si>
  <si>
    <t>目标价格补贴</t>
  </si>
  <si>
    <t>其他目标价格补贴</t>
  </si>
  <si>
    <t>其他农林水支出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</si>
  <si>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</si>
  <si>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</si>
  <si>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</si>
  <si>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</si>
  <si>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</si>
  <si>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</si>
  <si>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海事管理</t>
  </si>
  <si>
    <t>其他公路水路运输支出</t>
  </si>
  <si>
    <t>车辆购置税支出</t>
  </si>
  <si>
    <t>车辆购置税用于公路等基础设施建设支出</t>
  </si>
  <si>
    <t>其他交通运输支出</t>
  </si>
  <si>
    <t>资源勘探工业信息等支出</t>
  </si>
  <si>
    <t>资源勘探开发</t>
  </si>
  <si>
    <t>工业和信息产业监管</t>
  </si>
  <si>
    <t>其他制造业支出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</si>
  <si>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</si>
  <si>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</si>
  <si>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</si>
  <si>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</si>
  <si>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商业服务业等支出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</si>
  <si>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</si>
  <si>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</si>
  <si>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</si>
  <si>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</si>
  <si>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</si>
  <si>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</si>
  <si>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</si>
  <si>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</si>
  <si>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</si>
  <si>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</si>
  <si>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</si>
  <si>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</si>
  <si>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</si>
  <si>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自然资源调查与确权登记</t>
  </si>
  <si>
    <t>地质矿产资源与环境调查</t>
  </si>
  <si>
    <t>其他自然资源事务支出</t>
  </si>
  <si>
    <t>气象事务</t>
  </si>
  <si>
    <t>气象事业机构</t>
  </si>
  <si>
    <t>其他气象事务支出</t>
  </si>
  <si>
    <t>住房保障支出</t>
  </si>
  <si>
    <t>保障性安居工程支出</t>
  </si>
  <si>
    <t>廉租住房</t>
  </si>
  <si>
    <t>棚户区改造</t>
  </si>
  <si>
    <t>农村危房改造</t>
  </si>
  <si>
    <t>保障性住房租金补贴</t>
  </si>
  <si>
    <t>公共租赁住房</t>
  </si>
  <si>
    <t>老旧小区改造</t>
  </si>
  <si>
    <t>保障性租赁住房</t>
  </si>
  <si>
    <t>住房租赁市场发展</t>
  </si>
  <si>
    <t>其他保障性安居工程支出</t>
  </si>
  <si>
    <t>住房改革支出</t>
  </si>
  <si>
    <t>住房公积金</t>
  </si>
  <si>
    <t>购房补贴</t>
  </si>
  <si>
    <t>城乡社区住宅</t>
  </si>
  <si>
    <t>其他城乡社区住宅支出</t>
  </si>
  <si>
    <t>粮油物资储备支出</t>
  </si>
  <si>
    <t>粮油物资事务</t>
  </si>
  <si>
    <t>其他粮油物资事务支出</t>
  </si>
  <si>
    <t>能源储备</t>
  </si>
  <si>
    <t>媒体储备</t>
  </si>
  <si>
    <t>重要商品储备</t>
  </si>
  <si>
    <t>医药储备</t>
  </si>
  <si>
    <t>灾害防治及应急管理支出</t>
  </si>
  <si>
    <t>应急管理事务</t>
  </si>
  <si>
    <t>安全监管</t>
  </si>
  <si>
    <t>灾害风险防治</t>
  </si>
  <si>
    <t>应急管理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</si>
  <si>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</si>
  <si>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</si>
  <si>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</si>
  <si>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</si>
  <si>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</si>
  <si>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</si>
  <si>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自然灾害防治</t>
  </si>
  <si>
    <t>其他自然灾害防治支出</t>
  </si>
  <si>
    <t>自然灾害救灾及恢复重建支出</t>
  </si>
  <si>
    <t>自然灾害救灾补助</t>
  </si>
  <si>
    <t>其他自然灾害救灾及恢复重建支出</t>
  </si>
  <si>
    <t>其他自然灾害防治及应急管理支出</t>
  </si>
  <si>
    <t>预备费</t>
  </si>
  <si>
    <t>其他支出</t>
  </si>
  <si>
    <t>债务付息支出</t>
  </si>
  <si>
    <t>地方政府一般债务付息支出</t>
  </si>
  <si>
    <t>地方政府一般债券付息支出</t>
  </si>
  <si>
    <t>地方政府向国际组织借款付息支出</t>
  </si>
  <si>
    <t>债务发行费用支出</t>
  </si>
  <si>
    <t>地方政府一般债务发行费用支出</t>
  </si>
  <si>
    <t>一般公共预算收入合计</t>
  </si>
  <si>
    <t>一般公共预算支出合计</t>
  </si>
  <si>
    <t>地方政府一般债券转贷收入</t>
  </si>
  <si>
    <t>债务还本支出</t>
  </si>
  <si>
    <t>转移性收入</t>
  </si>
  <si>
    <t>地方政府一般债券还本支出</t>
  </si>
  <si>
    <t>上级补助收入</t>
  </si>
  <si>
    <t>地方政府向国际组织借款还本支出</t>
  </si>
  <si>
    <t>返还性收入</t>
  </si>
  <si>
    <t>转移性支出</t>
  </si>
  <si>
    <t>一般性转移支付收入</t>
  </si>
  <si>
    <t>上解支出</t>
  </si>
  <si>
    <t>专项转移支付收入</t>
  </si>
  <si>
    <t>体制上解支出</t>
  </si>
  <si>
    <t>上年结余收入</t>
  </si>
  <si>
    <t>专项上解支出</t>
  </si>
  <si>
    <t>调入资金</t>
  </si>
  <si>
    <t xml:space="preserve">  调出资金</t>
  </si>
  <si>
    <t>动用预算稳定调节资金</t>
  </si>
  <si>
    <t xml:space="preserve">  安排预算稳定调节资金</t>
  </si>
  <si>
    <t xml:space="preserve">  年终结余</t>
  </si>
  <si>
    <t>66866</t>
  </si>
  <si>
    <t>一般公共预算收入总计</t>
  </si>
  <si>
    <t>一般公共预算支出总计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</si>
</sst>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0"/>
      <color indexed="1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6"/>
      <name val="宋体"/>
      <family val="2"/>
      <charset val="134"/>
    </font>
    <font>
      <sz val="16"/>
      <name val="宋体"/>
      <family val="3"/>
      <charset val="134"/>
    </font>
    <font>
      <sz val="16"/>
      <name val="Verdana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49" fontId="17" fillId="0" borderId="0" xfId="0" applyNumberFormat="1" applyFont="1" applyFill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right" vertical="center"/>
    </xf>
    <xf numFmtId="176" fontId="23" fillId="0" borderId="2" xfId="0" applyNumberFormat="1" applyFont="1" applyFill="1" applyBorder="1" applyAlignment="1">
      <alignment horizontal="right" vertical="center"/>
    </xf>
    <xf numFmtId="0" fontId="17" fillId="0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>
      <alignment vertical="center"/>
    </xf>
    <xf numFmtId="0" fontId="24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9" fillId="0" borderId="1" xfId="0" applyFont="1" applyFill="1" applyBorder="1" applyAlignment="1">
      <alignment horizontal="left" vertical="center" indent="2"/>
    </xf>
    <xf numFmtId="49" fontId="20" fillId="0" borderId="1" xfId="0" applyNumberFormat="1" applyFont="1" applyFill="1" applyBorder="1" applyAlignment="1">
      <alignment horizontal="right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  <dxfs count="1">
    <dxf>
      <font>
        <b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6"/>
  <sheetViews>
    <sheetView showZeros="0" tabSelected="1" zoomScale="75" zoomScaleNormal="75" workbookViewId="0">
      <pane ySplit="3" topLeftCell="A560" activePane="bottomLeft" state="frozen"/>
      <selection/>
      <selection pane="bottomLeft" activeCell="G575" sqref="G575"/>
    </sheetView>
  </sheetViews>
  <sheetFormatPr defaultColWidth="9" defaultRowHeight="20.25" outlineLevelCol="7"/>
  <cols>
    <col min="1" max="1" width="32.25" style="1" customWidth="1"/>
    <col min="2" max="2" width="13" style="1" customWidth="1"/>
    <col min="3" max="3" width="10.125" style="1" customWidth="1"/>
    <col min="4" max="4" width="11.625" style="1" customWidth="1"/>
    <col min="5" max="5" width="32.8333333333333" style="2" customWidth="1"/>
    <col min="6" max="6" width="12.8333333333333" style="1" customWidth="1"/>
    <col min="7" max="7" width="11.1666666666667" style="1" customWidth="1"/>
    <col min="8" max="8" width="10.25" style="3" customWidth="1"/>
    <col min="9" max="16381" width="9" style="1"/>
    <col min="16382" max="16384" width="9" style="4"/>
  </cols>
  <sheetData>
    <row r="1" ht="47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pans="6:7">
      <c r="F2" s="7"/>
      <c r="G2" s="7" t="s">
        <v>1</v>
      </c>
    </row>
    <row r="3" ht="40.5" spans="1:8">
      <c r="A3" s="8" t="s">
        <v>2</v>
      </c>
      <c r="B3" s="9" t="s">
        <v>3</v>
      </c>
      <c r="C3" s="9" t="s">
        <v>4</v>
      </c>
      <c r="D3" s="10" t="s">
        <v>5</v>
      </c>
      <c r="E3" s="11" t="s">
        <v>2</v>
      </c>
      <c r="F3" s="9" t="s">
        <v>3</v>
      </c>
      <c r="G3" s="9" t="s">
        <v>4</v>
      </c>
      <c r="H3" s="9" t="s">
        <v>5</v>
      </c>
    </row>
    <row r="4" spans="1:8">
      <c r="A4" s="12" t="s">
        <v>6</v>
      </c>
      <c r="B4" s="13">
        <f>SUM(B5:B17)</f>
        <v>20510</v>
      </c>
      <c r="C4" s="13">
        <f t="shared" ref="C4" si="0">D4-B4</f>
        <v>-3110</v>
      </c>
      <c r="D4" s="14">
        <f>SUM(D5:D17)</f>
        <v>17400</v>
      </c>
      <c r="E4" s="15" t="s">
        <v>7</v>
      </c>
      <c r="F4" s="13">
        <f t="shared" ref="F4" si="1">F5+F12+F18+F25+F31+F38+F45+F48+F53+F57+F62+F64+F68+F70+F75+F81+F85+F90+F96+F100+F110+F105+F107</f>
        <v>44007</v>
      </c>
      <c r="G4" s="13">
        <f>H4-F4</f>
        <v>415</v>
      </c>
      <c r="H4" s="16">
        <v>44422</v>
      </c>
    </row>
    <row r="5" spans="1:8">
      <c r="A5" s="12" t="s">
        <v>8</v>
      </c>
      <c r="B5" s="13">
        <v>4942</v>
      </c>
      <c r="C5" s="13">
        <f t="shared" ref="C5" si="2">D5-B5</f>
        <v>317</v>
      </c>
      <c r="D5" s="14">
        <v>5259</v>
      </c>
      <c r="E5" s="15" t="s">
        <v>9</v>
      </c>
      <c r="F5" s="13">
        <f t="shared" ref="F5" si="3">SUM(F6:F11)</f>
        <v>236</v>
      </c>
      <c r="G5" s="13">
        <f t="shared" ref="G5" si="4">H5-F5</f>
        <v>-19</v>
      </c>
      <c r="H5" s="16">
        <v>217</v>
      </c>
    </row>
    <row r="6" spans="1:8">
      <c r="A6" s="12" t="s">
        <v>10</v>
      </c>
      <c r="B6" s="13">
        <v>1526</v>
      </c>
      <c r="C6" s="13">
        <f t="shared" ref="C6:C36" si="5">D6-B6</f>
        <v>-66</v>
      </c>
      <c r="D6" s="17">
        <v>1460</v>
      </c>
      <c r="E6" s="15" t="s">
        <v>11</v>
      </c>
      <c r="F6" s="18">
        <v>236</v>
      </c>
      <c r="G6" s="13">
        <f t="shared" ref="G6:G37" si="6">H6-F6</f>
        <v>-19</v>
      </c>
      <c r="H6" s="19">
        <v>217</v>
      </c>
    </row>
    <row r="7" spans="1:8">
      <c r="A7" s="12" t="s">
        <v>12</v>
      </c>
      <c r="B7" s="13">
        <v>531</v>
      </c>
      <c r="C7" s="13">
        <f>D7-B7</f>
        <v>234</v>
      </c>
      <c r="D7" s="17">
        <v>765</v>
      </c>
      <c r="E7" s="15" t="s">
        <v>13</v>
      </c>
      <c r="F7" s="18"/>
      <c r="G7" s="13">
        <f>H7-F7</f>
        <v>0</v>
      </c>
      <c r="H7" s="19">
        <v>0</v>
      </c>
    </row>
    <row r="8" spans="1:8">
      <c r="A8" s="12" t="s">
        <v>14</v>
      </c>
      <c r="B8" s="13">
        <v>279</v>
      </c>
      <c r="C8" s="13">
        <f>D8-B8</f>
        <v>27</v>
      </c>
      <c r="D8" s="17">
        <v>306</v>
      </c>
      <c r="E8" s="15" t="s">
        <v>15</v>
      </c>
      <c r="F8" s="18"/>
      <c r="G8" s="13">
        <f>H8-F8</f>
        <v>0</v>
      </c>
      <c r="H8" s="19">
        <v>0</v>
      </c>
    </row>
    <row r="9" spans="1:8">
      <c r="A9" s="12" t="s">
        <v>16</v>
      </c>
      <c r="B9" s="13">
        <v>871</v>
      </c>
      <c r="C9" s="13">
        <f>D9-B9</f>
        <v>-5</v>
      </c>
      <c r="D9" s="14">
        <v>866</v>
      </c>
      <c r="E9" s="20" t="s">
        <v>17</v>
      </c>
      <c r="F9" s="18"/>
      <c r="G9" s="13">
        <f>H9-F9</f>
        <v>0</v>
      </c>
      <c r="H9" s="19">
        <v>0</v>
      </c>
    </row>
    <row r="10" spans="1:8">
      <c r="A10" s="12" t="s">
        <v>18</v>
      </c>
      <c r="B10" s="13">
        <v>2184</v>
      </c>
      <c r="C10" s="13">
        <f>D10-B10</f>
        <v>-95</v>
      </c>
      <c r="D10" s="14">
        <v>2089</v>
      </c>
      <c r="E10" s="20" t="s">
        <v>19</v>
      </c>
      <c r="F10" s="18"/>
      <c r="G10" s="13">
        <f>H10-F10</f>
        <v>0</v>
      </c>
      <c r="H10" s="19">
        <v>0</v>
      </c>
    </row>
    <row r="11" spans="1:8">
      <c r="A11" s="12" t="s">
        <v>20</v>
      </c>
      <c r="B11" s="13">
        <v>769</v>
      </c>
      <c r="C11" s="13">
        <f>D11-B11</f>
        <v>-59</v>
      </c>
      <c r="D11" s="17">
        <v>710</v>
      </c>
      <c r="E11" s="15" t="s">
        <v>21</v>
      </c>
      <c r="F11" s="18"/>
      <c r="G11" s="13">
        <f>H11-F11</f>
        <v>0</v>
      </c>
      <c r="H11" s="19">
        <v>0</v>
      </c>
    </row>
    <row r="12" spans="1:8">
      <c r="A12" s="12" t="s">
        <v>22</v>
      </c>
      <c r="B12" s="13">
        <v>972</v>
      </c>
      <c r="C12" s="13">
        <f>D12-B12</f>
        <v>-105</v>
      </c>
      <c r="D12" s="14">
        <v>867</v>
      </c>
      <c r="E12" s="15" t="s">
        <v>23</v>
      </c>
      <c r="F12" s="13">
        <f t="shared" ref="F12" si="7">SUM(F13:F17)</f>
        <v>309</v>
      </c>
      <c r="G12" s="13">
        <f>H12-F12</f>
        <v>-4</v>
      </c>
      <c r="H12" s="16">
        <v>305</v>
      </c>
    </row>
    <row r="13" spans="1:8">
      <c r="A13" s="12" t="s">
        <v>24</v>
      </c>
      <c r="B13" s="13"/>
      <c r="C13" s="13">
        <f>D13-B13</f>
        <v>210</v>
      </c>
      <c r="D13" s="17">
        <v>210</v>
      </c>
      <c r="E13" s="15" t="s">
        <v>11</v>
      </c>
      <c r="F13" s="13">
        <v>309</v>
      </c>
      <c r="G13" s="13">
        <f>H13-F13</f>
        <v>-29</v>
      </c>
      <c r="H13" s="19">
        <v>280</v>
      </c>
    </row>
    <row r="14" spans="1:8">
      <c r="A14" s="12" t="s">
        <v>25</v>
      </c>
      <c r="B14" s="13">
        <v>1761</v>
      </c>
      <c r="C14" s="13">
        <f>D14-B14</f>
        <v>-31</v>
      </c>
      <c r="D14" s="17">
        <v>1730</v>
      </c>
      <c r="E14" s="15" t="s">
        <v>26</v>
      </c>
      <c r="F14" s="18"/>
      <c r="G14" s="13">
        <f>H14-F14</f>
        <v>2</v>
      </c>
      <c r="H14" s="19">
        <v>2</v>
      </c>
    </row>
    <row r="15" spans="1:8">
      <c r="A15" s="12" t="s">
        <v>27</v>
      </c>
      <c r="B15" s="13">
        <v>3010</v>
      </c>
      <c r="C15" s="13">
        <f>D15-B15</f>
        <v>-2560</v>
      </c>
      <c r="D15" s="14">
        <v>450</v>
      </c>
      <c r="E15" s="15" t="s">
        <v>28</v>
      </c>
      <c r="F15" s="18"/>
      <c r="G15" s="13">
        <f>H15-F15</f>
        <v>23</v>
      </c>
      <c r="H15" s="19">
        <v>23</v>
      </c>
    </row>
    <row r="16" spans="1:8">
      <c r="A16" s="12" t="s">
        <v>29</v>
      </c>
      <c r="B16" s="13">
        <v>3500</v>
      </c>
      <c r="C16" s="13">
        <f>D16-B16</f>
        <v>-1027</v>
      </c>
      <c r="D16" s="14">
        <v>2473</v>
      </c>
      <c r="E16" s="15" t="s">
        <v>19</v>
      </c>
      <c r="F16" s="18"/>
      <c r="G16" s="13">
        <f>H16-F16</f>
        <v>0</v>
      </c>
      <c r="H16" s="19">
        <v>0</v>
      </c>
    </row>
    <row r="17" spans="1:8">
      <c r="A17" s="12" t="s">
        <v>30</v>
      </c>
      <c r="B17" s="13">
        <v>165</v>
      </c>
      <c r="C17" s="13">
        <f>D17-B17</f>
        <v>50</v>
      </c>
      <c r="D17" s="17">
        <v>215</v>
      </c>
      <c r="E17" s="15" t="s">
        <v>31</v>
      </c>
      <c r="F17" s="18"/>
      <c r="G17" s="13">
        <f>H17-F17</f>
        <v>0</v>
      </c>
      <c r="H17" s="19">
        <v>0</v>
      </c>
    </row>
    <row r="18" ht="40.5" spans="1:8">
      <c r="A18" s="12" t="s">
        <v>32</v>
      </c>
      <c r="B18" s="13">
        <f>SUM(B19:B26)</f>
        <v>15690</v>
      </c>
      <c r="C18" s="13">
        <f>D18-B18</f>
        <v>2110</v>
      </c>
      <c r="D18" s="14">
        <f>SUM(D19:D25)</f>
        <v>17800</v>
      </c>
      <c r="E18" s="15" t="s">
        <v>33</v>
      </c>
      <c r="F18" s="13">
        <f t="shared" ref="F18" si="8">SUM(F19:F24)</f>
        <v>26808</v>
      </c>
      <c r="G18" s="13">
        <f>H18-F18</f>
        <v>2161</v>
      </c>
      <c r="H18" s="16">
        <v>28969</v>
      </c>
    </row>
    <row r="19" spans="1:8">
      <c r="A19" s="12" t="s">
        <v>34</v>
      </c>
      <c r="B19" s="13">
        <v>2200</v>
      </c>
      <c r="C19" s="13">
        <f>D19-B19</f>
        <v>100</v>
      </c>
      <c r="D19" s="14">
        <v>2300</v>
      </c>
      <c r="E19" s="15" t="s">
        <v>11</v>
      </c>
      <c r="F19" s="18">
        <v>10108</v>
      </c>
      <c r="G19" s="13">
        <f>H19-F19</f>
        <v>1768</v>
      </c>
      <c r="H19" s="19">
        <v>11876</v>
      </c>
    </row>
    <row r="20" spans="1:8">
      <c r="A20" s="12" t="s">
        <v>35</v>
      </c>
      <c r="B20" s="13">
        <v>4100</v>
      </c>
      <c r="C20" s="13">
        <f>D20-B20</f>
        <v>-1840</v>
      </c>
      <c r="D20" s="14">
        <v>2260</v>
      </c>
      <c r="E20" s="15" t="s">
        <v>36</v>
      </c>
      <c r="F20" s="18"/>
      <c r="G20" s="13">
        <f>H20-F20</f>
        <v>0</v>
      </c>
      <c r="H20" s="19">
        <v>0</v>
      </c>
    </row>
    <row r="21" spans="1:8">
      <c r="A21" s="12" t="s">
        <v>37</v>
      </c>
      <c r="B21" s="13">
        <v>5100</v>
      </c>
      <c r="C21" s="13">
        <f>D21-B21</f>
        <v>5000</v>
      </c>
      <c r="D21" s="14">
        <v>10100</v>
      </c>
      <c r="E21" s="15" t="s">
        <v>13</v>
      </c>
      <c r="F21" s="18"/>
      <c r="G21" s="13">
        <f>H21-F21</f>
        <v>518</v>
      </c>
      <c r="H21" s="19">
        <v>518</v>
      </c>
    </row>
    <row r="22" spans="1:8">
      <c r="A22" s="12" t="s">
        <v>38</v>
      </c>
      <c r="B22" s="13"/>
      <c r="C22" s="13">
        <f>D22-B22</f>
        <v>0</v>
      </c>
      <c r="D22" s="14"/>
      <c r="E22" s="15" t="s">
        <v>39</v>
      </c>
      <c r="F22" s="18"/>
      <c r="G22" s="13">
        <f>H22-F22</f>
        <v>0</v>
      </c>
      <c r="H22" s="19">
        <v>0</v>
      </c>
    </row>
    <row r="23" spans="1:8">
      <c r="A23" s="12" t="s">
        <v>40</v>
      </c>
      <c r="B23" s="13">
        <v>4000</v>
      </c>
      <c r="C23" s="13">
        <f>D23-B23</f>
        <v>-1200</v>
      </c>
      <c r="D23" s="14">
        <v>2800</v>
      </c>
      <c r="E23" s="15" t="s">
        <v>19</v>
      </c>
      <c r="F23" s="18">
        <v>16700</v>
      </c>
      <c r="G23" s="13">
        <f>H23-F23</f>
        <v>-130</v>
      </c>
      <c r="H23" s="19">
        <v>16570</v>
      </c>
    </row>
    <row r="24" ht="40.5" spans="1:8">
      <c r="A24" s="12" t="s">
        <v>41</v>
      </c>
      <c r="B24" s="13"/>
      <c r="C24" s="13">
        <f>D24-B24</f>
        <v>55</v>
      </c>
      <c r="D24" s="14">
        <v>55</v>
      </c>
      <c r="E24" s="15" t="s">
        <v>42</v>
      </c>
      <c r="F24" s="18"/>
      <c r="G24" s="13">
        <f>H24-F24</f>
        <v>5</v>
      </c>
      <c r="H24" s="19">
        <v>5</v>
      </c>
    </row>
    <row r="25" spans="1:8">
      <c r="A25" s="12" t="s">
        <v>43</v>
      </c>
      <c r="B25" s="13">
        <v>290</v>
      </c>
      <c r="C25" s="13">
        <f>D25-B25</f>
        <v>-5</v>
      </c>
      <c r="D25" s="14">
        <f>175+110</f>
        <v>285</v>
      </c>
      <c r="E25" s="15" t="s">
        <v>44</v>
      </c>
      <c r="F25" s="13">
        <f t="shared" ref="F25" si="9">SUM(F26:F30)</f>
        <v>669</v>
      </c>
      <c r="G25" s="13">
        <f>H25-F25</f>
        <v>1019</v>
      </c>
      <c r="H25" s="16">
        <v>1688</v>
      </c>
    </row>
    <row r="26" spans="1:8">
      <c r="A26" s="12" t="s">
        <v>45</v>
      </c>
      <c r="B26" s="13"/>
      <c r="C26" s="13">
        <f>D26-B26</f>
        <v>0</v>
      </c>
      <c r="D26" s="14"/>
      <c r="E26" s="15" t="s">
        <v>11</v>
      </c>
      <c r="F26" s="18">
        <v>662</v>
      </c>
      <c r="G26" s="13">
        <f>H26-F26</f>
        <v>-55</v>
      </c>
      <c r="H26" s="19">
        <v>607</v>
      </c>
    </row>
    <row r="27" spans="1:8">
      <c r="A27" s="18"/>
      <c r="B27" s="13"/>
      <c r="C27" s="13">
        <f>D27-B27</f>
        <v>0</v>
      </c>
      <c r="D27" s="14"/>
      <c r="E27" s="15" t="s">
        <v>46</v>
      </c>
      <c r="F27" s="18"/>
      <c r="G27" s="13">
        <f>H27-F27</f>
        <v>0</v>
      </c>
      <c r="H27" s="19">
        <v>0</v>
      </c>
    </row>
    <row r="28" spans="1:8">
      <c r="A28" s="18"/>
      <c r="B28" s="13"/>
      <c r="C28" s="13">
        <f>D28-B28</f>
        <v>0</v>
      </c>
      <c r="D28" s="14"/>
      <c r="E28" s="15" t="s">
        <v>47</v>
      </c>
      <c r="F28" s="18">
        <v>7</v>
      </c>
      <c r="G28" s="13">
        <f>H28-F28</f>
        <v>0</v>
      </c>
      <c r="H28" s="19">
        <v>7</v>
      </c>
    </row>
    <row r="29" spans="1:8">
      <c r="A29" s="18"/>
      <c r="B29" s="18"/>
      <c r="C29" s="13">
        <f>D29-B29</f>
        <v>0</v>
      </c>
      <c r="D29" s="21"/>
      <c r="E29" s="15" t="s">
        <v>19</v>
      </c>
      <c r="F29" s="18"/>
      <c r="G29" s="13">
        <f>H29-F29</f>
        <v>0</v>
      </c>
      <c r="H29" s="19">
        <v>0</v>
      </c>
    </row>
    <row r="30" spans="1:8">
      <c r="A30" s="18"/>
      <c r="B30" s="18"/>
      <c r="C30" s="13">
        <f>D30-B30</f>
        <v>0</v>
      </c>
      <c r="D30" s="21"/>
      <c r="E30" s="15" t="s">
        <v>48</v>
      </c>
      <c r="F30" s="18"/>
      <c r="G30" s="13">
        <f>H30-F30</f>
        <v>1074</v>
      </c>
      <c r="H30" s="19">
        <v>1074</v>
      </c>
    </row>
    <row r="31" spans="1:8">
      <c r="A31" s="18"/>
      <c r="B31" s="18"/>
      <c r="C31" s="13">
        <f>D31-B31</f>
        <v>0</v>
      </c>
      <c r="D31" s="21"/>
      <c r="E31" s="15" t="s">
        <v>49</v>
      </c>
      <c r="F31" s="13">
        <f t="shared" ref="F31" si="10">SUM(F32:F37)</f>
        <v>0</v>
      </c>
      <c r="G31" s="13">
        <f>H31-F31</f>
        <v>40</v>
      </c>
      <c r="H31" s="16">
        <v>40</v>
      </c>
    </row>
    <row r="32" spans="1:8">
      <c r="A32" s="18"/>
      <c r="B32" s="18"/>
      <c r="C32" s="13">
        <f>D32-B32</f>
        <v>0</v>
      </c>
      <c r="D32" s="21"/>
      <c r="E32" s="15" t="s">
        <v>11</v>
      </c>
      <c r="F32" s="18"/>
      <c r="G32" s="13">
        <f>H32-F32</f>
        <v>0</v>
      </c>
      <c r="H32" s="19">
        <v>0</v>
      </c>
    </row>
    <row r="33" spans="1:8">
      <c r="A33" s="18"/>
      <c r="B33" s="18"/>
      <c r="C33" s="13">
        <f>D33-B33</f>
        <v>0</v>
      </c>
      <c r="D33" s="21"/>
      <c r="E33" s="15" t="s">
        <v>36</v>
      </c>
      <c r="F33" s="18"/>
      <c r="G33" s="13">
        <f>H33-F33</f>
        <v>10</v>
      </c>
      <c r="H33" s="19">
        <v>10</v>
      </c>
    </row>
    <row r="34" spans="1:8">
      <c r="A34" s="18"/>
      <c r="B34" s="18"/>
      <c r="C34" s="13">
        <f>D34-B34</f>
        <v>0</v>
      </c>
      <c r="D34" s="21"/>
      <c r="E34" s="20" t="s">
        <v>50</v>
      </c>
      <c r="F34" s="18"/>
      <c r="G34" s="13">
        <f>H34-F34</f>
        <v>30</v>
      </c>
      <c r="H34" s="19">
        <v>30</v>
      </c>
    </row>
    <row r="35" spans="1:8">
      <c r="A35" s="18"/>
      <c r="B35" s="18"/>
      <c r="C35" s="13">
        <f>D35-B35</f>
        <v>0</v>
      </c>
      <c r="D35" s="21"/>
      <c r="E35" s="15" t="s">
        <v>51</v>
      </c>
      <c r="F35" s="18"/>
      <c r="G35" s="13">
        <f>H35-F35</f>
        <v>0</v>
      </c>
      <c r="H35" s="19">
        <v>0</v>
      </c>
    </row>
    <row r="36" spans="1:8">
      <c r="A36" s="18"/>
      <c r="B36" s="18"/>
      <c r="C36" s="13">
        <f>D36-B36</f>
        <v>0</v>
      </c>
      <c r="D36" s="21"/>
      <c r="E36" s="15" t="s">
        <v>52</v>
      </c>
      <c r="F36" s="18"/>
      <c r="G36" s="13">
        <f>H36-F36</f>
        <v>0</v>
      </c>
      <c r="H36" s="19">
        <v>0</v>
      </c>
    </row>
    <row r="37" spans="1:8">
      <c r="A37" s="18"/>
      <c r="B37" s="18"/>
      <c r="C37" s="13">
        <f t="shared" ref="C37" si="11">D37-B37</f>
        <v>0</v>
      </c>
      <c r="D37" s="21"/>
      <c r="E37" s="15" t="s">
        <v>53</v>
      </c>
      <c r="F37" s="18"/>
      <c r="G37" s="13">
        <f>H37-F37</f>
        <v>0</v>
      </c>
      <c r="H37" s="19">
        <v>0</v>
      </c>
    </row>
    <row r="38" spans="1:8">
      <c r="A38" s="18"/>
      <c r="B38" s="18"/>
      <c r="C38" s="13">
        <f t="shared" ref="C38:C67" si="12">D38-B38</f>
        <v>0</v>
      </c>
      <c r="D38" s="21"/>
      <c r="E38" s="15" t="s">
        <v>54</v>
      </c>
      <c r="F38" s="13">
        <f t="shared" ref="F38" si="13">SUM(F39:F44)</f>
        <v>2707</v>
      </c>
      <c r="G38" s="13">
        <f t="shared" ref="G38:G69" si="14">H38-F38</f>
        <v>-1077</v>
      </c>
      <c r="H38" s="16">
        <v>1630</v>
      </c>
    </row>
    <row r="39" spans="1:8">
      <c r="A39" s="18"/>
      <c r="B39" s="18"/>
      <c r="C39" s="13">
        <f>D39-B39</f>
        <v>0</v>
      </c>
      <c r="D39" s="21"/>
      <c r="E39" s="15" t="s">
        <v>11</v>
      </c>
      <c r="F39" s="18">
        <v>623</v>
      </c>
      <c r="G39" s="13">
        <f>H39-F39</f>
        <v>-137</v>
      </c>
      <c r="H39" s="19">
        <v>486</v>
      </c>
    </row>
    <row r="40" spans="1:8">
      <c r="A40" s="18"/>
      <c r="B40" s="18"/>
      <c r="C40" s="13">
        <f>D40-B40</f>
        <v>0</v>
      </c>
      <c r="D40" s="21"/>
      <c r="E40" s="15" t="s">
        <v>13</v>
      </c>
      <c r="F40" s="18">
        <v>23</v>
      </c>
      <c r="G40" s="13">
        <f>H40-F40</f>
        <v>-22</v>
      </c>
      <c r="H40" s="19">
        <v>1</v>
      </c>
    </row>
    <row r="41" spans="1:8">
      <c r="A41" s="18"/>
      <c r="B41" s="18"/>
      <c r="C41" s="13">
        <f>D41-B41</f>
        <v>0</v>
      </c>
      <c r="D41" s="21"/>
      <c r="E41" s="15" t="s">
        <v>55</v>
      </c>
      <c r="F41" s="18"/>
      <c r="G41" s="13">
        <f>H41-F41</f>
        <v>0</v>
      </c>
      <c r="H41" s="19">
        <v>0</v>
      </c>
    </row>
    <row r="42" spans="1:8">
      <c r="A42" s="18"/>
      <c r="B42" s="18"/>
      <c r="C42" s="13">
        <f>D42-B42</f>
        <v>0</v>
      </c>
      <c r="D42" s="21"/>
      <c r="E42" s="15" t="s">
        <v>56</v>
      </c>
      <c r="F42" s="18"/>
      <c r="G42" s="13">
        <f>H42-F42</f>
        <v>150</v>
      </c>
      <c r="H42" s="19">
        <v>150</v>
      </c>
    </row>
    <row r="43" spans="1:8">
      <c r="A43" s="18"/>
      <c r="B43" s="18"/>
      <c r="C43" s="13">
        <f>D43-B43</f>
        <v>0</v>
      </c>
      <c r="D43" s="21"/>
      <c r="E43" s="15" t="s">
        <v>19</v>
      </c>
      <c r="F43" s="18">
        <v>963</v>
      </c>
      <c r="G43" s="13">
        <f>H43-F43</f>
        <v>-11</v>
      </c>
      <c r="H43" s="19">
        <v>952</v>
      </c>
    </row>
    <row r="44" spans="1:8">
      <c r="A44" s="18"/>
      <c r="B44" s="18"/>
      <c r="C44" s="13">
        <f>D44-B44</f>
        <v>0</v>
      </c>
      <c r="D44" s="21"/>
      <c r="E44" s="15" t="s">
        <v>57</v>
      </c>
      <c r="F44" s="18">
        <v>1098</v>
      </c>
      <c r="G44" s="13">
        <f>H44-F44</f>
        <v>-1057</v>
      </c>
      <c r="H44" s="19">
        <v>41</v>
      </c>
    </row>
    <row r="45" spans="1:8">
      <c r="A45" s="18"/>
      <c r="B45" s="18"/>
      <c r="C45" s="13">
        <f>D45-B45</f>
        <v>0</v>
      </c>
      <c r="D45" s="21"/>
      <c r="E45" s="15" t="s">
        <v>58</v>
      </c>
      <c r="F45" s="13">
        <f t="shared" ref="F45" si="15">SUM(F46:F47)</f>
        <v>1478</v>
      </c>
      <c r="G45" s="13">
        <f>H45-F45</f>
        <v>-378</v>
      </c>
      <c r="H45" s="16">
        <v>1100</v>
      </c>
    </row>
    <row r="46" spans="1:8">
      <c r="A46" s="18"/>
      <c r="B46" s="18"/>
      <c r="C46" s="13">
        <f>D46-B46</f>
        <v>0</v>
      </c>
      <c r="D46" s="21"/>
      <c r="E46" s="15" t="s">
        <v>11</v>
      </c>
      <c r="F46" s="18">
        <v>1478</v>
      </c>
      <c r="G46" s="13">
        <f>H46-F46</f>
        <v>-378</v>
      </c>
      <c r="H46" s="19">
        <v>1100</v>
      </c>
    </row>
    <row r="47" spans="1:8">
      <c r="A47" s="18"/>
      <c r="B47" s="18"/>
      <c r="C47" s="13">
        <f>D47-B47</f>
        <v>0</v>
      </c>
      <c r="D47" s="21"/>
      <c r="E47" s="15" t="s">
        <v>59</v>
      </c>
      <c r="F47" s="18"/>
      <c r="G47" s="13">
        <f>H47-F47</f>
        <v>0</v>
      </c>
      <c r="H47" s="19">
        <v>0</v>
      </c>
    </row>
    <row r="48" spans="1:8">
      <c r="A48" s="18"/>
      <c r="B48" s="18"/>
      <c r="C48" s="13">
        <f>D48-B48</f>
        <v>0</v>
      </c>
      <c r="D48" s="21"/>
      <c r="E48" s="15" t="s">
        <v>60</v>
      </c>
      <c r="F48" s="13">
        <f t="shared" ref="F48" si="16">SUM(F49:F52)</f>
        <v>334</v>
      </c>
      <c r="G48" s="13">
        <f>H48-F48</f>
        <v>-7</v>
      </c>
      <c r="H48" s="16">
        <v>327</v>
      </c>
    </row>
    <row r="49" spans="1:8">
      <c r="A49" s="18"/>
      <c r="B49" s="18"/>
      <c r="C49" s="13">
        <f>D49-B49</f>
        <v>0</v>
      </c>
      <c r="D49" s="21"/>
      <c r="E49" s="15" t="s">
        <v>11</v>
      </c>
      <c r="F49" s="18">
        <v>328</v>
      </c>
      <c r="G49" s="13">
        <f>H49-F49</f>
        <v>-19</v>
      </c>
      <c r="H49" s="19">
        <v>309</v>
      </c>
    </row>
    <row r="50" spans="1:8">
      <c r="A50" s="18"/>
      <c r="B50" s="18"/>
      <c r="C50" s="13">
        <f>D50-B50</f>
        <v>0</v>
      </c>
      <c r="D50" s="21"/>
      <c r="E50" s="15" t="s">
        <v>61</v>
      </c>
      <c r="F50" s="18"/>
      <c r="G50" s="13">
        <f>H50-F50</f>
        <v>18</v>
      </c>
      <c r="H50" s="19">
        <v>18</v>
      </c>
    </row>
    <row r="51" spans="1:8">
      <c r="A51" s="18"/>
      <c r="B51" s="18"/>
      <c r="C51" s="13">
        <f>D51-B51</f>
        <v>0</v>
      </c>
      <c r="D51" s="21"/>
      <c r="E51" s="15" t="s">
        <v>19</v>
      </c>
      <c r="F51" s="18"/>
      <c r="G51" s="13">
        <f>H51-F51</f>
        <v>0</v>
      </c>
      <c r="H51" s="19">
        <v>0</v>
      </c>
    </row>
    <row r="52" spans="1:8">
      <c r="A52" s="18"/>
      <c r="B52" s="18"/>
      <c r="C52" s="13">
        <f>D52-B52</f>
        <v>0</v>
      </c>
      <c r="D52" s="21"/>
      <c r="E52" s="15" t="s">
        <v>62</v>
      </c>
      <c r="F52" s="18">
        <v>6</v>
      </c>
      <c r="G52" s="13">
        <f>H52-F52</f>
        <v>-6</v>
      </c>
      <c r="H52" s="19">
        <v>0</v>
      </c>
    </row>
    <row r="53" spans="1:8">
      <c r="A53" s="18"/>
      <c r="B53" s="18"/>
      <c r="C53" s="13">
        <f>D53-B53</f>
        <v>0</v>
      </c>
      <c r="D53" s="21"/>
      <c r="E53" s="15" t="s">
        <v>63</v>
      </c>
      <c r="F53" s="13">
        <f t="shared" ref="F53" si="17">SUM(F54:F56)</f>
        <v>2474</v>
      </c>
      <c r="G53" s="13">
        <f>H53-F53</f>
        <v>653</v>
      </c>
      <c r="H53" s="16">
        <v>3127</v>
      </c>
    </row>
    <row r="54" spans="1:8">
      <c r="A54" s="18"/>
      <c r="B54" s="18"/>
      <c r="C54" s="13">
        <f>D54-B54</f>
        <v>0</v>
      </c>
      <c r="D54" s="21"/>
      <c r="E54" s="15" t="s">
        <v>11</v>
      </c>
      <c r="F54" s="18">
        <v>2021</v>
      </c>
      <c r="G54" s="13">
        <f>H54-F54</f>
        <v>138</v>
      </c>
      <c r="H54" s="19">
        <v>2159</v>
      </c>
    </row>
    <row r="55" spans="1:8">
      <c r="A55" s="18"/>
      <c r="B55" s="18"/>
      <c r="C55" s="13">
        <f>D55-B55</f>
        <v>0</v>
      </c>
      <c r="D55" s="21"/>
      <c r="E55" s="15" t="s">
        <v>19</v>
      </c>
      <c r="F55" s="18">
        <v>416</v>
      </c>
      <c r="G55" s="13">
        <f>H55-F55</f>
        <v>-89</v>
      </c>
      <c r="H55" s="19">
        <v>327</v>
      </c>
    </row>
    <row r="56" spans="1:8">
      <c r="A56" s="18"/>
      <c r="B56" s="18"/>
      <c r="C56" s="13">
        <f>D56-B56</f>
        <v>0</v>
      </c>
      <c r="D56" s="21"/>
      <c r="E56" s="15" t="s">
        <v>64</v>
      </c>
      <c r="F56" s="18">
        <v>37</v>
      </c>
      <c r="G56" s="13">
        <f>H56-F56</f>
        <v>604</v>
      </c>
      <c r="H56" s="19">
        <v>641</v>
      </c>
    </row>
    <row r="57" spans="1:8">
      <c r="A57" s="18"/>
      <c r="B57" s="18"/>
      <c r="C57" s="13">
        <f>D57-B57</f>
        <v>0</v>
      </c>
      <c r="D57" s="21"/>
      <c r="E57" s="15" t="s">
        <v>65</v>
      </c>
      <c r="F57" s="13">
        <f t="shared" ref="F57" si="18">SUM(F58:F60)</f>
        <v>97</v>
      </c>
      <c r="G57" s="13">
        <f>H57-F57</f>
        <v>4</v>
      </c>
      <c r="H57" s="16">
        <v>101</v>
      </c>
    </row>
    <row r="58" spans="1:8">
      <c r="A58" s="18"/>
      <c r="B58" s="18"/>
      <c r="C58" s="13">
        <f>D58-B58</f>
        <v>0</v>
      </c>
      <c r="D58" s="21"/>
      <c r="E58" s="15" t="s">
        <v>11</v>
      </c>
      <c r="F58" s="18">
        <v>97</v>
      </c>
      <c r="G58" s="13">
        <f>H58-F58</f>
        <v>-13</v>
      </c>
      <c r="H58" s="19">
        <v>84</v>
      </c>
    </row>
    <row r="59" spans="1:8">
      <c r="A59" s="18"/>
      <c r="B59" s="18"/>
      <c r="C59" s="13">
        <f>D59-B59</f>
        <v>0</v>
      </c>
      <c r="D59" s="21"/>
      <c r="E59" s="15" t="s">
        <v>66</v>
      </c>
      <c r="F59" s="18"/>
      <c r="G59" s="13">
        <f>H59-F59</f>
        <v>0</v>
      </c>
      <c r="H59" s="19">
        <v>0</v>
      </c>
    </row>
    <row r="60" spans="1:8">
      <c r="A60" s="18"/>
      <c r="B60" s="18"/>
      <c r="C60" s="13">
        <f>D60-B60</f>
        <v>0</v>
      </c>
      <c r="D60" s="21"/>
      <c r="E60" s="15" t="s">
        <v>19</v>
      </c>
      <c r="F60" s="18"/>
      <c r="G60" s="13">
        <f>H60-F60</f>
        <v>0</v>
      </c>
      <c r="H60" s="19">
        <v>0</v>
      </c>
    </row>
    <row r="61" spans="1:8">
      <c r="A61" s="18"/>
      <c r="B61" s="18"/>
      <c r="C61" s="13">
        <f>D61-B61</f>
        <v>0</v>
      </c>
      <c r="D61" s="21"/>
      <c r="E61" s="20" t="s">
        <v>67</v>
      </c>
      <c r="F61" s="18"/>
      <c r="G61" s="13">
        <f>H61-F61</f>
        <v>17</v>
      </c>
      <c r="H61" s="19">
        <v>17</v>
      </c>
    </row>
    <row r="62" spans="1:8">
      <c r="A62" s="18"/>
      <c r="B62" s="18"/>
      <c r="C62" s="13">
        <f>D62-B62</f>
        <v>0</v>
      </c>
      <c r="D62" s="21"/>
      <c r="E62" s="15" t="s">
        <v>68</v>
      </c>
      <c r="F62" s="18"/>
      <c r="G62" s="13">
        <f>H62-F62</f>
        <v>0</v>
      </c>
      <c r="H62" s="19">
        <v>0</v>
      </c>
    </row>
    <row r="63" spans="1:8">
      <c r="A63" s="18"/>
      <c r="B63" s="18"/>
      <c r="C63" s="13">
        <f>D63-B63</f>
        <v>0</v>
      </c>
      <c r="D63" s="21"/>
      <c r="E63" s="15" t="s">
        <v>69</v>
      </c>
      <c r="F63" s="18"/>
      <c r="G63" s="13">
        <f>H63-F63</f>
        <v>0</v>
      </c>
      <c r="H63" s="19">
        <v>0</v>
      </c>
    </row>
    <row r="64" spans="1:8">
      <c r="A64" s="18"/>
      <c r="B64" s="18"/>
      <c r="C64" s="13">
        <f>D64-B64</f>
        <v>0</v>
      </c>
      <c r="D64" s="21"/>
      <c r="E64" s="15" t="s">
        <v>70</v>
      </c>
      <c r="F64" s="13">
        <f t="shared" ref="F64" si="19">SUM(F65:F67)</f>
        <v>100</v>
      </c>
      <c r="G64" s="13">
        <f>H64-F64</f>
        <v>377</v>
      </c>
      <c r="H64" s="16">
        <v>477</v>
      </c>
    </row>
    <row r="65" spans="1:8">
      <c r="A65" s="18"/>
      <c r="B65" s="18"/>
      <c r="C65" s="13">
        <f>D65-B65</f>
        <v>0</v>
      </c>
      <c r="D65" s="21"/>
      <c r="E65" s="15" t="s">
        <v>11</v>
      </c>
      <c r="F65" s="18"/>
      <c r="G65" s="13">
        <f>H65-F65</f>
        <v>0</v>
      </c>
      <c r="H65" s="19">
        <v>0</v>
      </c>
    </row>
    <row r="66" spans="1:8">
      <c r="A66" s="18"/>
      <c r="B66" s="18"/>
      <c r="C66" s="13">
        <f>D66-B66</f>
        <v>0</v>
      </c>
      <c r="D66" s="21"/>
      <c r="E66" s="15" t="s">
        <v>71</v>
      </c>
      <c r="F66" s="18">
        <v>100</v>
      </c>
      <c r="G66" s="13">
        <f>H66-F66</f>
        <v>377</v>
      </c>
      <c r="H66" s="19">
        <v>477</v>
      </c>
    </row>
    <row r="67" spans="1:8">
      <c r="A67" s="18"/>
      <c r="B67" s="18"/>
      <c r="C67" s="13">
        <f>D67-B67</f>
        <v>0</v>
      </c>
      <c r="D67" s="21"/>
      <c r="E67" s="15" t="s">
        <v>72</v>
      </c>
      <c r="F67" s="18"/>
      <c r="G67" s="13">
        <f>H67-F67</f>
        <v>0</v>
      </c>
      <c r="H67" s="19">
        <v>0</v>
      </c>
    </row>
    <row r="68" spans="1:8">
      <c r="A68" s="18"/>
      <c r="B68" s="18"/>
      <c r="C68" s="13">
        <f t="shared" ref="C68" si="20">D68-B68</f>
        <v>0</v>
      </c>
      <c r="D68" s="21"/>
      <c r="E68" s="15" t="s">
        <v>73</v>
      </c>
      <c r="F68" s="13">
        <f t="shared" ref="F68" si="21">F69</f>
        <v>39</v>
      </c>
      <c r="G68" s="13">
        <f>H68-F68</f>
        <v>0</v>
      </c>
      <c r="H68" s="16">
        <v>39</v>
      </c>
    </row>
    <row r="69" spans="1:8">
      <c r="A69" s="18"/>
      <c r="B69" s="18"/>
      <c r="C69" s="13">
        <f t="shared" ref="C69" si="22">D69-B69</f>
        <v>0</v>
      </c>
      <c r="D69" s="21"/>
      <c r="E69" s="15" t="s">
        <v>11</v>
      </c>
      <c r="F69" s="18">
        <v>39</v>
      </c>
      <c r="G69" s="13">
        <f t="shared" ref="G69" si="23">H69-F69</f>
        <v>0</v>
      </c>
      <c r="H69" s="19">
        <v>39</v>
      </c>
    </row>
    <row r="70" spans="1:8">
      <c r="A70" s="18"/>
      <c r="B70" s="18"/>
      <c r="C70" s="13">
        <f t="shared" ref="C70:C100" si="24">D70-B70</f>
        <v>0</v>
      </c>
      <c r="D70" s="21"/>
      <c r="E70" s="15" t="s">
        <v>74</v>
      </c>
      <c r="F70" s="13">
        <f t="shared" ref="F70" si="25">SUM(F71:F74)</f>
        <v>279</v>
      </c>
      <c r="G70" s="13">
        <f t="shared" ref="G70:G101" si="26">H70-F70</f>
        <v>3</v>
      </c>
      <c r="H70" s="16">
        <v>282</v>
      </c>
    </row>
    <row r="71" spans="1:8">
      <c r="A71" s="18"/>
      <c r="B71" s="18"/>
      <c r="C71" s="13">
        <f>D71-B71</f>
        <v>0</v>
      </c>
      <c r="D71" s="21"/>
      <c r="E71" s="15" t="s">
        <v>11</v>
      </c>
      <c r="F71" s="18">
        <v>192</v>
      </c>
      <c r="G71" s="13">
        <f>H71-F71</f>
        <v>-4</v>
      </c>
      <c r="H71" s="19">
        <v>188</v>
      </c>
    </row>
    <row r="72" spans="1:8">
      <c r="A72" s="18"/>
      <c r="B72" s="18"/>
      <c r="C72" s="13">
        <f>D72-B72</f>
        <v>0</v>
      </c>
      <c r="D72" s="21"/>
      <c r="E72" s="15" t="s">
        <v>75</v>
      </c>
      <c r="F72" s="18">
        <v>15</v>
      </c>
      <c r="G72" s="13">
        <f>H72-F72</f>
        <v>-15</v>
      </c>
      <c r="H72" s="19">
        <v>0</v>
      </c>
    </row>
    <row r="73" spans="1:8">
      <c r="A73" s="18"/>
      <c r="B73" s="18"/>
      <c r="C73" s="13">
        <f>D73-B73</f>
        <v>0</v>
      </c>
      <c r="D73" s="21"/>
      <c r="E73" s="15" t="s">
        <v>19</v>
      </c>
      <c r="F73" s="18"/>
      <c r="G73" s="13">
        <f>H73-F73</f>
        <v>0</v>
      </c>
      <c r="H73" s="19">
        <v>0</v>
      </c>
    </row>
    <row r="74" spans="1:8">
      <c r="A74" s="18"/>
      <c r="B74" s="18"/>
      <c r="C74" s="13">
        <f>D74-B74</f>
        <v>0</v>
      </c>
      <c r="D74" s="21"/>
      <c r="E74" s="15" t="s">
        <v>76</v>
      </c>
      <c r="F74" s="18">
        <v>72</v>
      </c>
      <c r="G74" s="13">
        <f>H74-F74</f>
        <v>22</v>
      </c>
      <c r="H74" s="19">
        <v>94</v>
      </c>
    </row>
    <row r="75" ht="40.5" spans="1:8">
      <c r="A75" s="18"/>
      <c r="B75" s="18"/>
      <c r="C75" s="13">
        <f>D75-B75</f>
        <v>0</v>
      </c>
      <c r="D75" s="21"/>
      <c r="E75" s="15" t="s">
        <v>77</v>
      </c>
      <c r="F75" s="13">
        <f t="shared" ref="F75" si="27">SUM(F76:F80)</f>
        <v>440</v>
      </c>
      <c r="G75" s="13">
        <f>H75-F75</f>
        <v>-35</v>
      </c>
      <c r="H75" s="16">
        <v>405</v>
      </c>
    </row>
    <row r="76" spans="1:8">
      <c r="A76" s="18"/>
      <c r="B76" s="18"/>
      <c r="C76" s="13">
        <f>D76-B76</f>
        <v>0</v>
      </c>
      <c r="D76" s="21"/>
      <c r="E76" s="15" t="s">
        <v>11</v>
      </c>
      <c r="F76" s="18">
        <v>440</v>
      </c>
      <c r="G76" s="13">
        <f>H76-F76</f>
        <v>-35</v>
      </c>
      <c r="H76" s="19">
        <v>405</v>
      </c>
    </row>
    <row r="77" spans="1:8">
      <c r="A77" s="18"/>
      <c r="B77" s="18"/>
      <c r="C77" s="13">
        <f>D77-B77</f>
        <v>0</v>
      </c>
      <c r="D77" s="21"/>
      <c r="E77" s="15" t="s">
        <v>13</v>
      </c>
      <c r="F77" s="18"/>
      <c r="G77" s="13">
        <f>H77-F77</f>
        <v>0</v>
      </c>
      <c r="H77" s="19">
        <v>0</v>
      </c>
    </row>
    <row r="78" spans="1:8">
      <c r="A78" s="18"/>
      <c r="B78" s="18"/>
      <c r="C78" s="13">
        <f>D78-B78</f>
        <v>0</v>
      </c>
      <c r="D78" s="21"/>
      <c r="E78" s="15" t="s">
        <v>78</v>
      </c>
      <c r="F78" s="18"/>
      <c r="G78" s="13">
        <f>H78-F78</f>
        <v>0</v>
      </c>
      <c r="H78" s="19">
        <v>0</v>
      </c>
    </row>
    <row r="79" spans="1:8">
      <c r="A79" s="18"/>
      <c r="B79" s="18"/>
      <c r="C79" s="13">
        <f>D79-B79</f>
        <v>0</v>
      </c>
      <c r="D79" s="21"/>
      <c r="E79" s="15" t="s">
        <v>19</v>
      </c>
      <c r="F79" s="18"/>
      <c r="G79" s="13">
        <f>H79-F79</f>
        <v>0</v>
      </c>
      <c r="H79" s="19">
        <v>0</v>
      </c>
    </row>
    <row r="80" ht="40.5" spans="1:8">
      <c r="A80" s="18"/>
      <c r="B80" s="18"/>
      <c r="C80" s="13">
        <f>D80-B80</f>
        <v>0</v>
      </c>
      <c r="D80" s="21"/>
      <c r="E80" s="15" t="s">
        <v>79</v>
      </c>
      <c r="F80" s="18"/>
      <c r="G80" s="13">
        <f>H80-F80</f>
        <v>0</v>
      </c>
      <c r="H80" s="19">
        <v>0</v>
      </c>
    </row>
    <row r="81" spans="1:8">
      <c r="A81" s="18"/>
      <c r="B81" s="18"/>
      <c r="C81" s="13">
        <f>D81-B81</f>
        <v>0</v>
      </c>
      <c r="D81" s="21"/>
      <c r="E81" s="15" t="s">
        <v>80</v>
      </c>
      <c r="F81" s="13">
        <f t="shared" ref="F81" si="28">SUM(F82:F84)</f>
        <v>1018</v>
      </c>
      <c r="G81" s="13">
        <f>H81-F81</f>
        <v>-182</v>
      </c>
      <c r="H81" s="16">
        <v>836</v>
      </c>
    </row>
    <row r="82" spans="1:8">
      <c r="A82" s="18"/>
      <c r="B82" s="18"/>
      <c r="C82" s="13">
        <f>D82-B82</f>
        <v>0</v>
      </c>
      <c r="D82" s="21"/>
      <c r="E82" s="15" t="s">
        <v>11</v>
      </c>
      <c r="F82" s="18">
        <v>786</v>
      </c>
      <c r="G82" s="13">
        <f>H82-F82</f>
        <v>-54</v>
      </c>
      <c r="H82" s="19">
        <v>732</v>
      </c>
    </row>
    <row r="83" spans="1:8">
      <c r="A83" s="18"/>
      <c r="B83" s="18"/>
      <c r="C83" s="13">
        <f>D83-B83</f>
        <v>0</v>
      </c>
      <c r="D83" s="21"/>
      <c r="E83" s="15" t="s">
        <v>19</v>
      </c>
      <c r="F83" s="18"/>
      <c r="G83" s="13">
        <f>H83-F83</f>
        <v>0</v>
      </c>
      <c r="H83" s="19">
        <v>0</v>
      </c>
    </row>
    <row r="84" spans="1:8">
      <c r="A84" s="18"/>
      <c r="B84" s="18"/>
      <c r="C84" s="13">
        <f>D84-B84</f>
        <v>0</v>
      </c>
      <c r="D84" s="21"/>
      <c r="E84" s="15" t="s">
        <v>81</v>
      </c>
      <c r="F84" s="18">
        <v>232</v>
      </c>
      <c r="G84" s="13">
        <f>H84-F84</f>
        <v>-128</v>
      </c>
      <c r="H84" s="19">
        <v>104</v>
      </c>
    </row>
    <row r="85" spans="1:8">
      <c r="A85" s="18"/>
      <c r="B85" s="18"/>
      <c r="C85" s="13">
        <f>D85-B85</f>
        <v>0</v>
      </c>
      <c r="D85" s="21"/>
      <c r="E85" s="15" t="s">
        <v>82</v>
      </c>
      <c r="F85" s="13">
        <f t="shared" ref="F85" si="29">SUM(F86:F89)</f>
        <v>301</v>
      </c>
      <c r="G85" s="13">
        <f>H85-F85</f>
        <v>329</v>
      </c>
      <c r="H85" s="16">
        <v>630</v>
      </c>
    </row>
    <row r="86" spans="1:8">
      <c r="A86" s="18"/>
      <c r="B86" s="18"/>
      <c r="C86" s="13">
        <f>D86-B86</f>
        <v>0</v>
      </c>
      <c r="D86" s="21"/>
      <c r="E86" s="15" t="s">
        <v>11</v>
      </c>
      <c r="F86" s="18">
        <v>168</v>
      </c>
      <c r="G86" s="13">
        <f>H86-F86</f>
        <v>-9</v>
      </c>
      <c r="H86" s="19">
        <v>159</v>
      </c>
    </row>
    <row r="87" spans="1:8">
      <c r="A87" s="18"/>
      <c r="B87" s="18"/>
      <c r="C87" s="13">
        <f>D87-B87</f>
        <v>0</v>
      </c>
      <c r="D87" s="21"/>
      <c r="E87" s="20" t="s">
        <v>83</v>
      </c>
      <c r="F87" s="18"/>
      <c r="G87" s="13">
        <f>H87-F87</f>
        <v>80</v>
      </c>
      <c r="H87" s="19">
        <v>80</v>
      </c>
    </row>
    <row r="88" spans="1:8">
      <c r="A88" s="18"/>
      <c r="B88" s="18"/>
      <c r="C88" s="13">
        <f>D88-B88</f>
        <v>0</v>
      </c>
      <c r="D88" s="21"/>
      <c r="E88" s="15" t="s">
        <v>19</v>
      </c>
      <c r="F88" s="18">
        <v>131</v>
      </c>
      <c r="G88" s="13">
        <f>H88-F88</f>
        <v>7</v>
      </c>
      <c r="H88" s="19">
        <v>138</v>
      </c>
    </row>
    <row r="89" spans="1:8">
      <c r="A89" s="18"/>
      <c r="B89" s="18"/>
      <c r="C89" s="13">
        <f>D89-B89</f>
        <v>0</v>
      </c>
      <c r="D89" s="21"/>
      <c r="E89" s="15" t="s">
        <v>84</v>
      </c>
      <c r="F89" s="18">
        <v>2</v>
      </c>
      <c r="G89" s="13">
        <f>H89-F89</f>
        <v>251</v>
      </c>
      <c r="H89" s="19">
        <v>253</v>
      </c>
    </row>
    <row r="90" spans="1:8">
      <c r="A90" s="18"/>
      <c r="B90" s="18"/>
      <c r="C90" s="13">
        <f>D90-B90</f>
        <v>0</v>
      </c>
      <c r="D90" s="21"/>
      <c r="E90" s="15" t="s">
        <v>85</v>
      </c>
      <c r="F90" s="13">
        <f t="shared" ref="F90" si="30">SUM(F91:F95)</f>
        <v>148</v>
      </c>
      <c r="G90" s="13">
        <f>H90-F90</f>
        <v>-8</v>
      </c>
      <c r="H90" s="16">
        <v>140</v>
      </c>
    </row>
    <row r="91" spans="1:8">
      <c r="A91" s="18"/>
      <c r="B91" s="18"/>
      <c r="C91" s="13">
        <f>D91-B91</f>
        <v>0</v>
      </c>
      <c r="D91" s="21"/>
      <c r="E91" s="15" t="s">
        <v>11</v>
      </c>
      <c r="F91" s="18">
        <v>111</v>
      </c>
      <c r="G91" s="13">
        <f>H91-F91</f>
        <v>27</v>
      </c>
      <c r="H91" s="19">
        <v>138</v>
      </c>
    </row>
    <row r="92" spans="1:8">
      <c r="A92" s="18"/>
      <c r="B92" s="18"/>
      <c r="C92" s="13">
        <f>D92-B92</f>
        <v>0</v>
      </c>
      <c r="D92" s="21"/>
      <c r="E92" s="20" t="s">
        <v>86</v>
      </c>
      <c r="F92" s="18"/>
      <c r="G92" s="13">
        <f>H92-F92</f>
        <v>0</v>
      </c>
      <c r="H92" s="19">
        <v>0</v>
      </c>
    </row>
    <row r="93" spans="1:8">
      <c r="A93" s="18"/>
      <c r="B93" s="18"/>
      <c r="C93" s="13">
        <f>D93-B93</f>
        <v>0</v>
      </c>
      <c r="D93" s="21"/>
      <c r="E93" s="20" t="s">
        <v>36</v>
      </c>
      <c r="F93" s="18"/>
      <c r="G93" s="13">
        <f>H93-F93</f>
        <v>0</v>
      </c>
      <c r="H93" s="19">
        <v>0</v>
      </c>
    </row>
    <row r="94" spans="1:8">
      <c r="A94" s="18"/>
      <c r="B94" s="18"/>
      <c r="C94" s="13">
        <f>D94-B94</f>
        <v>0</v>
      </c>
      <c r="D94" s="21"/>
      <c r="E94" s="15" t="s">
        <v>19</v>
      </c>
      <c r="F94" s="18">
        <v>37</v>
      </c>
      <c r="G94" s="13">
        <f>H94-F94</f>
        <v>-35</v>
      </c>
      <c r="H94" s="19">
        <v>2</v>
      </c>
    </row>
    <row r="95" spans="1:8">
      <c r="A95" s="18"/>
      <c r="B95" s="18"/>
      <c r="C95" s="13">
        <f>D95-B95</f>
        <v>0</v>
      </c>
      <c r="D95" s="21"/>
      <c r="E95" s="15" t="s">
        <v>87</v>
      </c>
      <c r="F95" s="18"/>
      <c r="G95" s="13">
        <f>H95-F95</f>
        <v>0</v>
      </c>
      <c r="H95" s="19">
        <v>0</v>
      </c>
    </row>
    <row r="96" spans="1:8">
      <c r="A96" s="18"/>
      <c r="B96" s="18"/>
      <c r="C96" s="13">
        <f>D96-B96</f>
        <v>0</v>
      </c>
      <c r="D96" s="21"/>
      <c r="E96" s="15" t="s">
        <v>88</v>
      </c>
      <c r="F96" s="13">
        <f t="shared" ref="F96" si="31">SUM(F97:F99)</f>
        <v>370</v>
      </c>
      <c r="G96" s="13">
        <f>H96-F96</f>
        <v>11</v>
      </c>
      <c r="H96" s="16">
        <v>381</v>
      </c>
    </row>
    <row r="97" spans="1:8">
      <c r="A97" s="18"/>
      <c r="B97" s="18"/>
      <c r="C97" s="13">
        <f>D97-B97</f>
        <v>0</v>
      </c>
      <c r="D97" s="21"/>
      <c r="E97" s="15" t="s">
        <v>11</v>
      </c>
      <c r="F97" s="18">
        <v>320</v>
      </c>
      <c r="G97" s="13">
        <f>H97-F97</f>
        <v>-14</v>
      </c>
      <c r="H97" s="19">
        <v>306</v>
      </c>
    </row>
    <row r="98" spans="1:8">
      <c r="A98" s="18"/>
      <c r="B98" s="18"/>
      <c r="C98" s="13">
        <f>D98-B98</f>
        <v>0</v>
      </c>
      <c r="D98" s="21"/>
      <c r="E98" s="15" t="s">
        <v>19</v>
      </c>
      <c r="F98" s="18">
        <v>16</v>
      </c>
      <c r="G98" s="13">
        <f>H98-F98</f>
        <v>10</v>
      </c>
      <c r="H98" s="19">
        <v>26</v>
      </c>
    </row>
    <row r="99" spans="1:8">
      <c r="A99" s="18"/>
      <c r="B99" s="18"/>
      <c r="C99" s="13">
        <f>D99-B99</f>
        <v>0</v>
      </c>
      <c r="D99" s="21"/>
      <c r="E99" s="15" t="s">
        <v>88</v>
      </c>
      <c r="F99" s="18">
        <v>34</v>
      </c>
      <c r="G99" s="13">
        <f>H99-F99</f>
        <v>15</v>
      </c>
      <c r="H99" s="19">
        <v>49</v>
      </c>
    </row>
    <row r="100" spans="1:8">
      <c r="A100" s="18"/>
      <c r="B100" s="18"/>
      <c r="C100" s="13">
        <f>D100-B100</f>
        <v>0</v>
      </c>
      <c r="D100" s="21"/>
      <c r="E100" s="15" t="s">
        <v>89</v>
      </c>
      <c r="F100" s="13">
        <f t="shared" ref="F100" si="32">SUM(F101:F104)</f>
        <v>3555</v>
      </c>
      <c r="G100" s="13">
        <f>H100-F100</f>
        <v>-299</v>
      </c>
      <c r="H100" s="16">
        <v>3256</v>
      </c>
    </row>
    <row r="101" spans="1:8">
      <c r="A101" s="18"/>
      <c r="B101" s="18"/>
      <c r="C101" s="13">
        <f t="shared" ref="C101" si="33">D101-B101</f>
        <v>0</v>
      </c>
      <c r="D101" s="21"/>
      <c r="E101" s="15" t="s">
        <v>11</v>
      </c>
      <c r="F101" s="18">
        <v>1586</v>
      </c>
      <c r="G101" s="13">
        <f>H101-F101</f>
        <v>-153</v>
      </c>
      <c r="H101" s="19">
        <v>1433</v>
      </c>
    </row>
    <row r="102" spans="1:8">
      <c r="A102" s="18"/>
      <c r="B102" s="18"/>
      <c r="C102" s="13">
        <f t="shared" ref="C102:C131" si="34">D102-B102</f>
        <v>0</v>
      </c>
      <c r="D102" s="21"/>
      <c r="E102" s="15" t="s">
        <v>90</v>
      </c>
      <c r="F102" s="18"/>
      <c r="G102" s="13">
        <f t="shared" ref="G102:G133" si="35">H102-F102</f>
        <v>4</v>
      </c>
      <c r="H102" s="19">
        <v>4</v>
      </c>
    </row>
    <row r="103" spans="1:8">
      <c r="A103" s="18"/>
      <c r="B103" s="18"/>
      <c r="C103" s="13">
        <f>D103-B103</f>
        <v>0</v>
      </c>
      <c r="D103" s="21"/>
      <c r="E103" s="15" t="s">
        <v>19</v>
      </c>
      <c r="F103" s="18">
        <v>1929</v>
      </c>
      <c r="G103" s="13">
        <f>H103-F103</f>
        <v>-479</v>
      </c>
      <c r="H103" s="19">
        <v>1450</v>
      </c>
    </row>
    <row r="104" spans="1:8">
      <c r="A104" s="18"/>
      <c r="B104" s="18"/>
      <c r="C104" s="13">
        <f>D104-B104</f>
        <v>0</v>
      </c>
      <c r="D104" s="21"/>
      <c r="E104" s="15" t="s">
        <v>91</v>
      </c>
      <c r="F104" s="18">
        <v>40</v>
      </c>
      <c r="G104" s="13">
        <f>H104-F104</f>
        <v>329</v>
      </c>
      <c r="H104" s="19">
        <v>369</v>
      </c>
    </row>
    <row r="105" spans="1:8">
      <c r="A105" s="18"/>
      <c r="B105" s="18"/>
      <c r="C105" s="13">
        <f>D105-B105</f>
        <v>0</v>
      </c>
      <c r="D105" s="21"/>
      <c r="E105" s="20" t="s">
        <v>92</v>
      </c>
      <c r="F105" s="13">
        <f t="shared" ref="F105" si="36">F106</f>
        <v>195</v>
      </c>
      <c r="G105" s="13">
        <f>H105-F105</f>
        <v>7</v>
      </c>
      <c r="H105" s="16">
        <v>202</v>
      </c>
    </row>
    <row r="106" spans="1:8">
      <c r="A106" s="18"/>
      <c r="B106" s="18"/>
      <c r="C106" s="13">
        <f>D106-B106</f>
        <v>0</v>
      </c>
      <c r="D106" s="21"/>
      <c r="E106" s="20" t="s">
        <v>11</v>
      </c>
      <c r="F106" s="18">
        <v>195</v>
      </c>
      <c r="G106" s="13">
        <f>H106-F106</f>
        <v>7</v>
      </c>
      <c r="H106" s="19">
        <v>202</v>
      </c>
    </row>
    <row r="107" spans="1:8">
      <c r="A107" s="18"/>
      <c r="B107" s="18"/>
      <c r="C107" s="13">
        <f>D107-B107</f>
        <v>0</v>
      </c>
      <c r="D107" s="21"/>
      <c r="E107" s="20" t="s">
        <v>93</v>
      </c>
      <c r="F107" s="13">
        <f t="shared" ref="F107" si="37">SUM(F108:F109)</f>
        <v>159</v>
      </c>
      <c r="G107" s="13">
        <f>H107-F107</f>
        <v>110</v>
      </c>
      <c r="H107" s="16">
        <v>269</v>
      </c>
    </row>
    <row r="108" spans="1:8">
      <c r="A108" s="18"/>
      <c r="B108" s="18"/>
      <c r="C108" s="13">
        <f>D108-B108</f>
        <v>0</v>
      </c>
      <c r="D108" s="21"/>
      <c r="E108" s="20" t="s">
        <v>11</v>
      </c>
      <c r="F108" s="13"/>
      <c r="G108" s="13">
        <f>H108-F108</f>
        <v>60</v>
      </c>
      <c r="H108" s="19">
        <v>60</v>
      </c>
    </row>
    <row r="109" spans="1:8">
      <c r="A109" s="18"/>
      <c r="B109" s="18"/>
      <c r="C109" s="13">
        <f>D109-B109</f>
        <v>0</v>
      </c>
      <c r="D109" s="21"/>
      <c r="E109" s="20" t="s">
        <v>93</v>
      </c>
      <c r="F109" s="18">
        <v>159</v>
      </c>
      <c r="G109" s="13">
        <f>H109-F109</f>
        <v>50</v>
      </c>
      <c r="H109" s="19">
        <v>209</v>
      </c>
    </row>
    <row r="110" spans="1:8">
      <c r="A110" s="18"/>
      <c r="B110" s="18"/>
      <c r="C110" s="13">
        <f>D110-B110</f>
        <v>0</v>
      </c>
      <c r="D110" s="21"/>
      <c r="E110" s="20" t="s">
        <v>94</v>
      </c>
      <c r="F110" s="13">
        <f t="shared" ref="F110" si="38">SUM(F111)</f>
        <v>2291</v>
      </c>
      <c r="G110" s="13">
        <f>H110-F110</f>
        <v>-2290</v>
      </c>
      <c r="H110" s="16">
        <v>1</v>
      </c>
    </row>
    <row r="111" spans="1:8">
      <c r="A111" s="18"/>
      <c r="B111" s="18"/>
      <c r="C111" s="13">
        <f>D111-B111</f>
        <v>0</v>
      </c>
      <c r="D111" s="21"/>
      <c r="E111" s="20" t="s">
        <v>94</v>
      </c>
      <c r="F111" s="18">
        <v>2291</v>
      </c>
      <c r="G111" s="13">
        <f>H111-F111</f>
        <v>-2290</v>
      </c>
      <c r="H111" s="19">
        <v>1</v>
      </c>
    </row>
    <row r="112" spans="1:8">
      <c r="A112" s="18"/>
      <c r="B112" s="18"/>
      <c r="C112" s="13">
        <f>D112-B112</f>
        <v>0</v>
      </c>
      <c r="D112" s="21"/>
      <c r="E112" s="15" t="s">
        <v>95</v>
      </c>
      <c r="F112" s="13">
        <v>100</v>
      </c>
      <c r="G112" s="13">
        <f>H112-F112</f>
        <v>117</v>
      </c>
      <c r="H112" s="19">
        <v>217</v>
      </c>
    </row>
    <row r="113" spans="1:8">
      <c r="A113" s="18"/>
      <c r="B113" s="18"/>
      <c r="C113" s="13">
        <f>D113-B113</f>
        <v>0</v>
      </c>
      <c r="D113" s="21"/>
      <c r="E113" s="15" t="s">
        <v>96</v>
      </c>
      <c r="F113" s="13">
        <f t="shared" ref="F113" si="39">SUM(F114:F117)</f>
        <v>100</v>
      </c>
      <c r="G113" s="13">
        <f>H113-F113</f>
        <v>117</v>
      </c>
      <c r="H113" s="16">
        <v>217</v>
      </c>
    </row>
    <row r="114" spans="1:8">
      <c r="A114" s="18"/>
      <c r="B114" s="18"/>
      <c r="C114" s="13">
        <f>D114-B114</f>
        <v>0</v>
      </c>
      <c r="D114" s="21"/>
      <c r="E114" s="15" t="s">
        <v>97</v>
      </c>
      <c r="F114" s="18"/>
      <c r="G114" s="13">
        <f>H114-F114</f>
        <v>0</v>
      </c>
      <c r="H114" s="19">
        <v>0</v>
      </c>
    </row>
    <row r="115" spans="1:8">
      <c r="A115" s="18"/>
      <c r="B115" s="18"/>
      <c r="C115" s="13">
        <f>D115-B115</f>
        <v>0</v>
      </c>
      <c r="D115" s="21"/>
      <c r="E115" s="15" t="s">
        <v>98</v>
      </c>
      <c r="F115" s="18">
        <v>100</v>
      </c>
      <c r="G115" s="13">
        <f>H115-F115</f>
        <v>-51</v>
      </c>
      <c r="H115" s="19">
        <v>49</v>
      </c>
    </row>
    <row r="116" spans="1:8">
      <c r="A116" s="18"/>
      <c r="B116" s="18"/>
      <c r="C116" s="13">
        <f>D116-B116</f>
        <v>0</v>
      </c>
      <c r="D116" s="21"/>
      <c r="E116" s="15" t="s">
        <v>99</v>
      </c>
      <c r="F116" s="18"/>
      <c r="G116" s="13">
        <f>H116-F116</f>
        <v>168</v>
      </c>
      <c r="H116" s="19">
        <v>168</v>
      </c>
    </row>
    <row r="117" spans="1:8">
      <c r="A117" s="18"/>
      <c r="B117" s="18"/>
      <c r="C117" s="13">
        <f>D117-B117</f>
        <v>0</v>
      </c>
      <c r="D117" s="21"/>
      <c r="E117" s="15" t="s">
        <v>100</v>
      </c>
      <c r="F117" s="18"/>
      <c r="G117" s="13">
        <f>H117-F117</f>
        <v>0</v>
      </c>
      <c r="H117" s="19">
        <v>0</v>
      </c>
    </row>
    <row r="118" spans="1:8">
      <c r="A118" s="18"/>
      <c r="B118" s="18"/>
      <c r="C118" s="13">
        <f>D118-B118</f>
        <v>0</v>
      </c>
      <c r="D118" s="21"/>
      <c r="E118" s="15" t="s">
        <v>101</v>
      </c>
      <c r="F118" s="13">
        <f t="shared" ref="F118" si="40">F121+F133</f>
        <v>12243</v>
      </c>
      <c r="G118" s="13">
        <f>H118-F118</f>
        <v>1004</v>
      </c>
      <c r="H118" s="16">
        <v>13247</v>
      </c>
    </row>
    <row r="119" spans="1:8">
      <c r="A119" s="18"/>
      <c r="B119" s="18"/>
      <c r="C119" s="13">
        <f>D119-B119</f>
        <v>0</v>
      </c>
      <c r="D119" s="21"/>
      <c r="E119" s="15" t="s">
        <v>102</v>
      </c>
      <c r="F119" s="18"/>
      <c r="G119" s="13">
        <f>H119-F119</f>
        <v>0</v>
      </c>
      <c r="H119" s="19">
        <v>0</v>
      </c>
    </row>
    <row r="120" spans="1:8">
      <c r="A120" s="18"/>
      <c r="B120" s="18"/>
      <c r="C120" s="13">
        <f>D120-B120</f>
        <v>0</v>
      </c>
      <c r="D120" s="21"/>
      <c r="E120" s="15" t="s">
        <v>102</v>
      </c>
      <c r="F120" s="18"/>
      <c r="G120" s="13">
        <f>H120-F120</f>
        <v>0</v>
      </c>
      <c r="H120" s="19">
        <v>0</v>
      </c>
    </row>
    <row r="121" spans="1:8">
      <c r="A121" s="18"/>
      <c r="B121" s="18"/>
      <c r="C121" s="13">
        <f>D121-B121</f>
        <v>0</v>
      </c>
      <c r="D121" s="21"/>
      <c r="E121" s="20" t="s">
        <v>103</v>
      </c>
      <c r="F121" s="13">
        <f t="shared" ref="F121" si="41">SUM(F122:F125)</f>
        <v>11159</v>
      </c>
      <c r="G121" s="13">
        <f>H121-F121</f>
        <v>1063</v>
      </c>
      <c r="H121" s="16">
        <v>12222</v>
      </c>
    </row>
    <row r="122" spans="1:8">
      <c r="A122" s="18"/>
      <c r="B122" s="18"/>
      <c r="C122" s="13">
        <f>D122-B122</f>
        <v>0</v>
      </c>
      <c r="D122" s="21"/>
      <c r="E122" s="20" t="s">
        <v>104</v>
      </c>
      <c r="F122" s="18">
        <v>8552</v>
      </c>
      <c r="G122" s="13">
        <f>H122-F122</f>
        <v>-91</v>
      </c>
      <c r="H122" s="19">
        <v>8461</v>
      </c>
    </row>
    <row r="123" spans="1:8">
      <c r="A123" s="18"/>
      <c r="B123" s="18"/>
      <c r="C123" s="13">
        <f>D123-B123</f>
        <v>0</v>
      </c>
      <c r="D123" s="21"/>
      <c r="E123" s="15" t="s">
        <v>36</v>
      </c>
      <c r="F123" s="18"/>
      <c r="G123" s="13">
        <f>H123-F123</f>
        <v>0</v>
      </c>
      <c r="H123" s="19">
        <v>0</v>
      </c>
    </row>
    <row r="124" spans="1:8">
      <c r="A124" s="18"/>
      <c r="B124" s="18"/>
      <c r="C124" s="13">
        <f>D124-B124</f>
        <v>0</v>
      </c>
      <c r="D124" s="21"/>
      <c r="E124" s="15" t="s">
        <v>105</v>
      </c>
      <c r="F124" s="18"/>
      <c r="G124" s="13">
        <f>H124-F124</f>
        <v>656</v>
      </c>
      <c r="H124" s="19">
        <v>656</v>
      </c>
    </row>
    <row r="125" spans="1:8">
      <c r="A125" s="18"/>
      <c r="B125" s="18"/>
      <c r="C125" s="13">
        <f>D125-B125</f>
        <v>0</v>
      </c>
      <c r="D125" s="21"/>
      <c r="E125" s="15" t="s">
        <v>106</v>
      </c>
      <c r="F125" s="18">
        <v>2607</v>
      </c>
      <c r="G125" s="13">
        <f>H125-F125</f>
        <v>498</v>
      </c>
      <c r="H125" s="19">
        <v>3105</v>
      </c>
    </row>
    <row r="126" spans="1:8">
      <c r="A126" s="18"/>
      <c r="B126" s="18"/>
      <c r="C126" s="13">
        <f>D126-B126</f>
        <v>0</v>
      </c>
      <c r="D126" s="21"/>
      <c r="E126" s="15" t="s">
        <v>107</v>
      </c>
      <c r="F126" s="13">
        <f>SUM(F127:F130)</f>
        <v>0</v>
      </c>
      <c r="G126" s="13">
        <f>H126-F126</f>
        <v>0</v>
      </c>
      <c r="H126" s="19">
        <v>0</v>
      </c>
    </row>
    <row r="127" spans="1:8">
      <c r="A127" s="18"/>
      <c r="B127" s="18"/>
      <c r="C127" s="13">
        <f>D127-B127</f>
        <v>0</v>
      </c>
      <c r="D127" s="21"/>
      <c r="E127" s="20" t="s">
        <v>104</v>
      </c>
      <c r="F127" s="18"/>
      <c r="G127" s="13">
        <f>H127-F127</f>
        <v>0</v>
      </c>
      <c r="H127" s="19">
        <v>0</v>
      </c>
    </row>
    <row r="128" spans="1:8">
      <c r="A128" s="18"/>
      <c r="B128" s="18"/>
      <c r="C128" s="13">
        <f>D128-B128</f>
        <v>0</v>
      </c>
      <c r="D128" s="21"/>
      <c r="E128" s="15" t="s">
        <v>108</v>
      </c>
      <c r="F128" s="18"/>
      <c r="G128" s="13">
        <f>H128-F128</f>
        <v>0</v>
      </c>
      <c r="H128" s="19">
        <v>0</v>
      </c>
    </row>
    <row r="129" spans="1:8">
      <c r="A129" s="18"/>
      <c r="B129" s="18"/>
      <c r="C129" s="13">
        <f>D129-B129</f>
        <v>0</v>
      </c>
      <c r="D129" s="21"/>
      <c r="E129" s="15" t="s">
        <v>19</v>
      </c>
      <c r="F129" s="18"/>
      <c r="G129" s="13">
        <f>H129-F129</f>
        <v>0</v>
      </c>
      <c r="H129" s="19">
        <v>0</v>
      </c>
    </row>
    <row r="130" spans="1:8">
      <c r="A130" s="18"/>
      <c r="B130" s="18"/>
      <c r="C130" s="13">
        <f>D130-B130</f>
        <v>0</v>
      </c>
      <c r="D130" s="21"/>
      <c r="E130" s="15" t="s">
        <v>109</v>
      </c>
      <c r="F130" s="18"/>
      <c r="G130" s="13">
        <f>H130-F130</f>
        <v>0</v>
      </c>
      <c r="H130" s="19">
        <v>0</v>
      </c>
    </row>
    <row r="131" spans="1:8">
      <c r="A131" s="18"/>
      <c r="B131" s="18"/>
      <c r="C131" s="13">
        <f>D131-B131</f>
        <v>0</v>
      </c>
      <c r="D131" s="21"/>
      <c r="E131" s="15" t="s">
        <v>110</v>
      </c>
      <c r="F131" s="13">
        <f>SUM(F132)</f>
        <v>0</v>
      </c>
      <c r="G131" s="13">
        <f>H131-F131</f>
        <v>0</v>
      </c>
      <c r="H131" s="19">
        <v>0</v>
      </c>
    </row>
    <row r="132" spans="1:8">
      <c r="A132" s="18"/>
      <c r="B132" s="18"/>
      <c r="C132" s="13">
        <f t="shared" ref="C132" si="42">D132-B132</f>
        <v>0</v>
      </c>
      <c r="D132" s="21"/>
      <c r="E132" s="15" t="s">
        <v>111</v>
      </c>
      <c r="F132" s="18"/>
      <c r="G132" s="13">
        <f>H132-F132</f>
        <v>0</v>
      </c>
      <c r="H132" s="19">
        <v>0</v>
      </c>
    </row>
    <row r="133" spans="1:8">
      <c r="A133" s="18"/>
      <c r="B133" s="18"/>
      <c r="C133" s="13">
        <f t="shared" ref="C133" si="43">D133-B133</f>
        <v>0</v>
      </c>
      <c r="D133" s="21"/>
      <c r="E133" s="15" t="s">
        <v>112</v>
      </c>
      <c r="F133" s="13">
        <f t="shared" ref="F133" si="44">SUM(F134:F141)</f>
        <v>1084</v>
      </c>
      <c r="G133" s="13">
        <f t="shared" ref="G133" si="45">H133-F133</f>
        <v>-59</v>
      </c>
      <c r="H133" s="16">
        <v>1025</v>
      </c>
    </row>
    <row r="134" spans="1:8">
      <c r="A134" s="18"/>
      <c r="B134" s="18"/>
      <c r="C134" s="13">
        <f t="shared" ref="C134:C164" si="46">D134-B134</f>
        <v>0</v>
      </c>
      <c r="D134" s="21"/>
      <c r="E134" s="15" t="s">
        <v>11</v>
      </c>
      <c r="F134" s="18">
        <v>710</v>
      </c>
      <c r="G134" s="13">
        <f t="shared" ref="G134:G165" si="47">H134-F134</f>
        <v>-57</v>
      </c>
      <c r="H134" s="19">
        <v>653</v>
      </c>
    </row>
    <row r="135" spans="1:8">
      <c r="A135" s="18"/>
      <c r="B135" s="18"/>
      <c r="C135" s="13">
        <f>D135-B135</f>
        <v>0</v>
      </c>
      <c r="D135" s="21"/>
      <c r="E135" s="15" t="s">
        <v>113</v>
      </c>
      <c r="F135" s="18"/>
      <c r="G135" s="13">
        <f>H135-F135</f>
        <v>0</v>
      </c>
      <c r="H135" s="19">
        <v>0</v>
      </c>
    </row>
    <row r="136" spans="1:8">
      <c r="A136" s="18"/>
      <c r="B136" s="18"/>
      <c r="C136" s="13">
        <f>D136-B136</f>
        <v>0</v>
      </c>
      <c r="D136" s="21"/>
      <c r="E136" s="15" t="s">
        <v>114</v>
      </c>
      <c r="F136" s="18"/>
      <c r="G136" s="13">
        <f>H136-F136</f>
        <v>0</v>
      </c>
      <c r="H136" s="19">
        <v>0</v>
      </c>
    </row>
    <row r="137" spans="1:8">
      <c r="A137" s="18"/>
      <c r="B137" s="18"/>
      <c r="C137" s="13">
        <f>D137-B137</f>
        <v>0</v>
      </c>
      <c r="D137" s="21"/>
      <c r="E137" s="15" t="s">
        <v>115</v>
      </c>
      <c r="F137" s="18"/>
      <c r="G137" s="13">
        <f>H137-F137</f>
        <v>30</v>
      </c>
      <c r="H137" s="19">
        <v>30</v>
      </c>
    </row>
    <row r="138" spans="1:8">
      <c r="A138" s="18"/>
      <c r="B138" s="18"/>
      <c r="C138" s="13">
        <f>D138-B138</f>
        <v>0</v>
      </c>
      <c r="D138" s="21"/>
      <c r="E138" s="15" t="s">
        <v>116</v>
      </c>
      <c r="F138" s="18"/>
      <c r="G138" s="13">
        <f>H138-F138</f>
        <v>0</v>
      </c>
      <c r="H138" s="19">
        <v>0</v>
      </c>
    </row>
    <row r="139" spans="1:8">
      <c r="A139" s="18"/>
      <c r="B139" s="18"/>
      <c r="C139" s="13">
        <f>D139-B139</f>
        <v>0</v>
      </c>
      <c r="D139" s="21"/>
      <c r="E139" s="20" t="s">
        <v>117</v>
      </c>
      <c r="F139" s="18"/>
      <c r="G139" s="13">
        <f>H139-F139</f>
        <v>0</v>
      </c>
      <c r="H139" s="19">
        <v>0</v>
      </c>
    </row>
    <row r="140" spans="1:8">
      <c r="A140" s="18"/>
      <c r="B140" s="18"/>
      <c r="C140" s="13">
        <f>D140-B140</f>
        <v>0</v>
      </c>
      <c r="D140" s="21"/>
      <c r="E140" s="15" t="s">
        <v>19</v>
      </c>
      <c r="F140" s="18"/>
      <c r="G140" s="13">
        <f>H140-F140</f>
        <v>0</v>
      </c>
      <c r="H140" s="19">
        <v>0</v>
      </c>
    </row>
    <row r="141" spans="1:8">
      <c r="A141" s="18"/>
      <c r="B141" s="18"/>
      <c r="C141" s="13">
        <f>D141-B141</f>
        <v>0</v>
      </c>
      <c r="D141" s="21"/>
      <c r="E141" s="15" t="s">
        <v>118</v>
      </c>
      <c r="F141" s="18">
        <v>374</v>
      </c>
      <c r="G141" s="13">
        <f>H141-F141</f>
        <v>-32</v>
      </c>
      <c r="H141" s="19">
        <v>342</v>
      </c>
    </row>
    <row r="142" spans="1:8">
      <c r="A142" s="18"/>
      <c r="B142" s="18"/>
      <c r="C142" s="13">
        <f>D142-B142</f>
        <v>0</v>
      </c>
      <c r="D142" s="21"/>
      <c r="E142" s="15" t="s">
        <v>119</v>
      </c>
      <c r="F142" s="13">
        <f t="shared" ref="F142" si="48">F143+F146+F152+F158+F161+F164+F167</f>
        <v>75202</v>
      </c>
      <c r="G142" s="13">
        <f>H142-F142</f>
        <v>-11203</v>
      </c>
      <c r="H142" s="16">
        <v>63999</v>
      </c>
    </row>
    <row r="143" spans="1:8">
      <c r="A143" s="18"/>
      <c r="B143" s="18"/>
      <c r="C143" s="13">
        <f>D143-B143</f>
        <v>0</v>
      </c>
      <c r="D143" s="21"/>
      <c r="E143" s="15" t="s">
        <v>120</v>
      </c>
      <c r="F143" s="13">
        <f t="shared" ref="F143" si="49">SUM(F144:F145)</f>
        <v>189</v>
      </c>
      <c r="G143" s="13">
        <f>H143-F143</f>
        <v>518</v>
      </c>
      <c r="H143" s="16">
        <v>707</v>
      </c>
    </row>
    <row r="144" spans="1:8">
      <c r="A144" s="18"/>
      <c r="B144" s="18"/>
      <c r="C144" s="13">
        <f>D144-B144</f>
        <v>0</v>
      </c>
      <c r="D144" s="21"/>
      <c r="E144" s="15" t="s">
        <v>11</v>
      </c>
      <c r="F144" s="18">
        <v>189</v>
      </c>
      <c r="G144" s="13">
        <f>H144-F144</f>
        <v>518</v>
      </c>
      <c r="H144" s="19">
        <v>707</v>
      </c>
    </row>
    <row r="145" spans="1:8">
      <c r="A145" s="18"/>
      <c r="B145" s="18"/>
      <c r="C145" s="13">
        <f>D145-B145</f>
        <v>0</v>
      </c>
      <c r="D145" s="21"/>
      <c r="E145" s="15" t="s">
        <v>121</v>
      </c>
      <c r="F145" s="18"/>
      <c r="G145" s="13">
        <f>H145-F145</f>
        <v>0</v>
      </c>
      <c r="H145" s="19">
        <v>0</v>
      </c>
    </row>
    <row r="146" spans="1:8">
      <c r="A146" s="18"/>
      <c r="B146" s="18"/>
      <c r="C146" s="13">
        <f>D146-B146</f>
        <v>0</v>
      </c>
      <c r="D146" s="21"/>
      <c r="E146" s="15" t="s">
        <v>122</v>
      </c>
      <c r="F146" s="13">
        <f t="shared" ref="F146" si="50">SUM(F147:F151)</f>
        <v>69271</v>
      </c>
      <c r="G146" s="13">
        <f>H146-F146</f>
        <v>-9770</v>
      </c>
      <c r="H146" s="16">
        <v>59501</v>
      </c>
    </row>
    <row r="147" spans="1:8">
      <c r="A147" s="18"/>
      <c r="B147" s="18"/>
      <c r="C147" s="13">
        <f>D147-B147</f>
        <v>0</v>
      </c>
      <c r="D147" s="21"/>
      <c r="E147" s="15" t="s">
        <v>123</v>
      </c>
      <c r="F147" s="18">
        <v>2642</v>
      </c>
      <c r="G147" s="13">
        <f>H147-F147</f>
        <v>-895</v>
      </c>
      <c r="H147" s="19">
        <v>1747</v>
      </c>
    </row>
    <row r="148" spans="1:8">
      <c r="A148" s="18"/>
      <c r="B148" s="18"/>
      <c r="C148" s="13">
        <f>D148-B148</f>
        <v>0</v>
      </c>
      <c r="D148" s="21"/>
      <c r="E148" s="15" t="s">
        <v>124</v>
      </c>
      <c r="F148" s="18">
        <v>33827</v>
      </c>
      <c r="G148" s="13">
        <f>H148-F148</f>
        <v>-1216</v>
      </c>
      <c r="H148" s="19">
        <v>32611</v>
      </c>
    </row>
    <row r="149" spans="1:8">
      <c r="A149" s="18"/>
      <c r="B149" s="18"/>
      <c r="C149" s="13">
        <f>D149-B149</f>
        <v>0</v>
      </c>
      <c r="D149" s="21"/>
      <c r="E149" s="15" t="s">
        <v>125</v>
      </c>
      <c r="F149" s="18">
        <v>16373</v>
      </c>
      <c r="G149" s="13">
        <f>H149-F149</f>
        <v>242</v>
      </c>
      <c r="H149" s="19">
        <v>16615</v>
      </c>
    </row>
    <row r="150" spans="1:8">
      <c r="A150" s="18"/>
      <c r="B150" s="18"/>
      <c r="C150" s="13">
        <f>D150-B150</f>
        <v>0</v>
      </c>
      <c r="D150" s="21"/>
      <c r="E150" s="15" t="s">
        <v>126</v>
      </c>
      <c r="F150" s="18">
        <v>12220</v>
      </c>
      <c r="G150" s="13">
        <f>H150-F150</f>
        <v>-5384</v>
      </c>
      <c r="H150" s="19">
        <v>6836</v>
      </c>
    </row>
    <row r="151" spans="1:8">
      <c r="A151" s="18"/>
      <c r="B151" s="18"/>
      <c r="C151" s="13">
        <f>D151-B151</f>
        <v>0</v>
      </c>
      <c r="D151" s="21"/>
      <c r="E151" s="15" t="s">
        <v>127</v>
      </c>
      <c r="F151" s="18">
        <v>4209</v>
      </c>
      <c r="G151" s="13">
        <f>H151-F151</f>
        <v>-2517</v>
      </c>
      <c r="H151" s="19">
        <v>1692</v>
      </c>
    </row>
    <row r="152" spans="1:8">
      <c r="A152" s="18"/>
      <c r="B152" s="18"/>
      <c r="C152" s="13">
        <f>D152-B152</f>
        <v>0</v>
      </c>
      <c r="D152" s="21"/>
      <c r="E152" s="15" t="s">
        <v>128</v>
      </c>
      <c r="F152" s="13">
        <f t="shared" ref="F152" si="51">SUM(F153:F154)</f>
        <v>3164</v>
      </c>
      <c r="G152" s="13">
        <f>H152-F152</f>
        <v>-1707</v>
      </c>
      <c r="H152" s="16">
        <v>1457</v>
      </c>
    </row>
    <row r="153" spans="1:8">
      <c r="A153" s="18"/>
      <c r="B153" s="18"/>
      <c r="C153" s="13">
        <f>D153-B153</f>
        <v>0</v>
      </c>
      <c r="D153" s="21"/>
      <c r="E153" s="15" t="s">
        <v>129</v>
      </c>
      <c r="F153" s="18">
        <v>2696</v>
      </c>
      <c r="G153" s="13">
        <f>H153-F153</f>
        <v>-1402</v>
      </c>
      <c r="H153" s="19">
        <v>1294</v>
      </c>
    </row>
    <row r="154" spans="1:8">
      <c r="A154" s="18"/>
      <c r="B154" s="18"/>
      <c r="C154" s="13">
        <f>D154-B154</f>
        <v>0</v>
      </c>
      <c r="D154" s="21"/>
      <c r="E154" s="15" t="s">
        <v>130</v>
      </c>
      <c r="F154" s="18">
        <v>468</v>
      </c>
      <c r="G154" s="13">
        <f>H154-F154</f>
        <v>-305</v>
      </c>
      <c r="H154" s="19">
        <v>163</v>
      </c>
    </row>
    <row r="155" spans="1:8">
      <c r="A155" s="18"/>
      <c r="B155" s="18"/>
      <c r="C155" s="13">
        <f>D155-B155</f>
        <v>0</v>
      </c>
      <c r="D155" s="21"/>
      <c r="E155" s="15" t="s">
        <v>131</v>
      </c>
      <c r="F155" s="13">
        <f t="shared" ref="F155" si="52">SUM(F156:F157)</f>
        <v>0</v>
      </c>
      <c r="G155" s="13">
        <f>H155-F155</f>
        <v>0</v>
      </c>
      <c r="H155" s="16">
        <v>0</v>
      </c>
    </row>
    <row r="156" spans="1:8">
      <c r="A156" s="18"/>
      <c r="B156" s="18"/>
      <c r="C156" s="13">
        <f>D156-B156</f>
        <v>0</v>
      </c>
      <c r="D156" s="21"/>
      <c r="E156" s="15" t="s">
        <v>132</v>
      </c>
      <c r="F156" s="18"/>
      <c r="G156" s="13">
        <f>H156-F156</f>
        <v>0</v>
      </c>
      <c r="H156" s="19">
        <v>0</v>
      </c>
    </row>
    <row r="157" spans="1:8">
      <c r="A157" s="18"/>
      <c r="B157" s="18"/>
      <c r="C157" s="13">
        <f>D157-B157</f>
        <v>0</v>
      </c>
      <c r="D157" s="21"/>
      <c r="E157" s="15" t="s">
        <v>133</v>
      </c>
      <c r="F157" s="18"/>
      <c r="G157" s="13">
        <f>H157-F157</f>
        <v>0</v>
      </c>
      <c r="H157" s="19">
        <v>0</v>
      </c>
    </row>
    <row r="158" spans="1:8">
      <c r="A158" s="18"/>
      <c r="B158" s="18"/>
      <c r="C158" s="13">
        <f>D158-B158</f>
        <v>0</v>
      </c>
      <c r="D158" s="21"/>
      <c r="E158" s="15" t="s">
        <v>134</v>
      </c>
      <c r="F158" s="13">
        <f t="shared" ref="F158" si="53">SUM(F159)</f>
        <v>673</v>
      </c>
      <c r="G158" s="13">
        <f>H158-F158</f>
        <v>-92</v>
      </c>
      <c r="H158" s="16">
        <v>581</v>
      </c>
    </row>
    <row r="159" spans="1:8">
      <c r="A159" s="18"/>
      <c r="B159" s="18"/>
      <c r="C159" s="13">
        <f>D159-B159</f>
        <v>0</v>
      </c>
      <c r="D159" s="21"/>
      <c r="E159" s="15" t="s">
        <v>135</v>
      </c>
      <c r="F159" s="18">
        <v>673</v>
      </c>
      <c r="G159" s="13">
        <f>H159-F159</f>
        <v>-150</v>
      </c>
      <c r="H159" s="19">
        <v>523</v>
      </c>
    </row>
    <row r="160" spans="1:8">
      <c r="A160" s="18"/>
      <c r="B160" s="18"/>
      <c r="C160" s="13">
        <f>D160-B160</f>
        <v>0</v>
      </c>
      <c r="D160" s="21"/>
      <c r="E160" s="20" t="s">
        <v>136</v>
      </c>
      <c r="F160" s="18"/>
      <c r="G160" s="13">
        <f>H160-F160</f>
        <v>58</v>
      </c>
      <c r="H160" s="19">
        <v>58</v>
      </c>
    </row>
    <row r="161" spans="1:8">
      <c r="A161" s="18"/>
      <c r="B161" s="18"/>
      <c r="C161" s="13">
        <f>D161-B161</f>
        <v>0</v>
      </c>
      <c r="D161" s="21"/>
      <c r="E161" s="15" t="s">
        <v>137</v>
      </c>
      <c r="F161" s="13">
        <f t="shared" ref="F161" si="54">SUM(F162:F163)</f>
        <v>1051</v>
      </c>
      <c r="G161" s="13">
        <f>H161-F161</f>
        <v>-194</v>
      </c>
      <c r="H161" s="16">
        <v>857</v>
      </c>
    </row>
    <row r="162" spans="1:8">
      <c r="A162" s="18"/>
      <c r="B162" s="18"/>
      <c r="C162" s="13">
        <f>D162-B162</f>
        <v>0</v>
      </c>
      <c r="D162" s="21"/>
      <c r="E162" s="15" t="s">
        <v>138</v>
      </c>
      <c r="F162" s="18">
        <v>489</v>
      </c>
      <c r="G162" s="13">
        <f>H162-F162</f>
        <v>-54</v>
      </c>
      <c r="H162" s="19">
        <v>435</v>
      </c>
    </row>
    <row r="163" spans="1:8">
      <c r="A163" s="18"/>
      <c r="B163" s="18"/>
      <c r="C163" s="13">
        <f>D163-B163</f>
        <v>0</v>
      </c>
      <c r="D163" s="21"/>
      <c r="E163" s="15" t="s">
        <v>139</v>
      </c>
      <c r="F163" s="18">
        <v>562</v>
      </c>
      <c r="G163" s="13">
        <f>H163-F163</f>
        <v>-140</v>
      </c>
      <c r="H163" s="19">
        <v>422</v>
      </c>
    </row>
    <row r="164" spans="1:8">
      <c r="A164" s="18"/>
      <c r="B164" s="18"/>
      <c r="C164" s="13">
        <f>D164-B164</f>
        <v>0</v>
      </c>
      <c r="D164" s="21"/>
      <c r="E164" s="15" t="s">
        <v>140</v>
      </c>
      <c r="F164" s="13">
        <f t="shared" ref="F164" si="55">SUM(F165:F166)</f>
        <v>500</v>
      </c>
      <c r="G164" s="13">
        <f>H164-F164</f>
        <v>97</v>
      </c>
      <c r="H164" s="16">
        <v>597</v>
      </c>
    </row>
    <row r="165" spans="1:8">
      <c r="A165" s="18"/>
      <c r="B165" s="18"/>
      <c r="C165" s="13">
        <f t="shared" ref="C165" si="56">D165-B165</f>
        <v>0</v>
      </c>
      <c r="D165" s="21"/>
      <c r="E165" s="15" t="s">
        <v>141</v>
      </c>
      <c r="F165" s="18"/>
      <c r="G165" s="13">
        <f>H165-F165</f>
        <v>247</v>
      </c>
      <c r="H165" s="19">
        <v>247</v>
      </c>
    </row>
    <row r="166" spans="1:8">
      <c r="A166" s="18"/>
      <c r="B166" s="18"/>
      <c r="C166" s="13">
        <f t="shared" ref="C166:C195" si="57">D166-B166</f>
        <v>0</v>
      </c>
      <c r="D166" s="21"/>
      <c r="E166" s="15" t="s">
        <v>142</v>
      </c>
      <c r="F166" s="18">
        <v>500</v>
      </c>
      <c r="G166" s="13">
        <f t="shared" ref="G166:G197" si="58">H166-F166</f>
        <v>-150</v>
      </c>
      <c r="H166" s="19">
        <v>350</v>
      </c>
    </row>
    <row r="167" spans="1:8">
      <c r="A167" s="18"/>
      <c r="B167" s="18"/>
      <c r="C167" s="13">
        <f>D167-B167</f>
        <v>0</v>
      </c>
      <c r="D167" s="21"/>
      <c r="E167" s="15" t="s">
        <v>143</v>
      </c>
      <c r="F167" s="13">
        <f t="shared" ref="F167" si="59">SUM(F168)</f>
        <v>354</v>
      </c>
      <c r="G167" s="13">
        <f>H167-F167</f>
        <v>-55</v>
      </c>
      <c r="H167" s="16">
        <v>299</v>
      </c>
    </row>
    <row r="168" spans="1:8">
      <c r="A168" s="18"/>
      <c r="B168" s="18"/>
      <c r="C168" s="13">
        <f>D168-B168</f>
        <v>0</v>
      </c>
      <c r="D168" s="21"/>
      <c r="E168" s="15" t="s">
        <v>143</v>
      </c>
      <c r="F168" s="18">
        <v>354</v>
      </c>
      <c r="G168" s="13">
        <f>H168-F168</f>
        <v>-55</v>
      </c>
      <c r="H168" s="19">
        <v>299</v>
      </c>
    </row>
    <row r="169" spans="1:8">
      <c r="A169" s="18"/>
      <c r="B169" s="18"/>
      <c r="C169" s="13">
        <f>D169-B169</f>
        <v>0</v>
      </c>
      <c r="D169" s="21"/>
      <c r="E169" s="15" t="s">
        <v>144</v>
      </c>
      <c r="F169" s="13">
        <f t="shared" ref="F169" si="60">F170+F178+F176</f>
        <v>355</v>
      </c>
      <c r="G169" s="13">
        <f>H169-F169</f>
        <v>-182</v>
      </c>
      <c r="H169" s="16">
        <v>173</v>
      </c>
    </row>
    <row r="170" spans="1:8">
      <c r="A170" s="18"/>
      <c r="B170" s="18"/>
      <c r="C170" s="13">
        <f>D170-B170</f>
        <v>0</v>
      </c>
      <c r="D170" s="21"/>
      <c r="E170" s="15" t="s">
        <v>145</v>
      </c>
      <c r="F170" s="13">
        <f t="shared" ref="F170" si="61">SUM(F171)</f>
        <v>14</v>
      </c>
      <c r="G170" s="13">
        <f>H170-F170</f>
        <v>-5</v>
      </c>
      <c r="H170" s="16">
        <v>9</v>
      </c>
    </row>
    <row r="171" spans="1:8">
      <c r="A171" s="18"/>
      <c r="B171" s="18"/>
      <c r="C171" s="13">
        <f>D171-B171</f>
        <v>0</v>
      </c>
      <c r="D171" s="21"/>
      <c r="E171" s="15" t="s">
        <v>11</v>
      </c>
      <c r="F171" s="18">
        <v>14</v>
      </c>
      <c r="G171" s="13">
        <f>H171-F171</f>
        <v>-5</v>
      </c>
      <c r="H171" s="19">
        <v>9</v>
      </c>
    </row>
    <row r="172" spans="1:8">
      <c r="A172" s="18"/>
      <c r="B172" s="18"/>
      <c r="C172" s="13">
        <f>D172-B172</f>
        <v>0</v>
      </c>
      <c r="D172" s="21"/>
      <c r="E172" s="15" t="s">
        <v>146</v>
      </c>
      <c r="F172" s="13">
        <f t="shared" ref="F172" si="62">SUM(F173)</f>
        <v>0</v>
      </c>
      <c r="G172" s="13">
        <f>H172-F172</f>
        <v>0</v>
      </c>
      <c r="H172" s="19">
        <v>0</v>
      </c>
    </row>
    <row r="173" spans="1:8">
      <c r="A173" s="18"/>
      <c r="B173" s="18"/>
      <c r="C173" s="13">
        <f>D173-B173</f>
        <v>0</v>
      </c>
      <c r="D173" s="21"/>
      <c r="E173" s="15" t="s">
        <v>147</v>
      </c>
      <c r="F173" s="18"/>
      <c r="G173" s="13">
        <f>H173-F173</f>
        <v>0</v>
      </c>
      <c r="H173" s="19">
        <v>0</v>
      </c>
    </row>
    <row r="174" spans="1:8">
      <c r="A174" s="18"/>
      <c r="B174" s="18"/>
      <c r="C174" s="13">
        <f>D174-B174</f>
        <v>0</v>
      </c>
      <c r="D174" s="21"/>
      <c r="E174" s="15" t="s">
        <v>148</v>
      </c>
      <c r="F174" s="13">
        <f>SUM(F175)</f>
        <v>0</v>
      </c>
      <c r="G174" s="13">
        <f>H174-F174</f>
        <v>0</v>
      </c>
      <c r="H174" s="19">
        <v>0</v>
      </c>
    </row>
    <row r="175" spans="1:8">
      <c r="A175" s="18"/>
      <c r="B175" s="18"/>
      <c r="C175" s="13">
        <f>D175-B175</f>
        <v>0</v>
      </c>
      <c r="D175" s="21"/>
      <c r="E175" s="15" t="s">
        <v>149</v>
      </c>
      <c r="F175" s="18"/>
      <c r="G175" s="13">
        <f>H175-F175</f>
        <v>0</v>
      </c>
      <c r="H175" s="19">
        <v>0</v>
      </c>
    </row>
    <row r="176" spans="1:8">
      <c r="A176" s="18"/>
      <c r="B176" s="18"/>
      <c r="C176" s="13">
        <f>D176-B176</f>
        <v>0</v>
      </c>
      <c r="D176" s="21"/>
      <c r="E176" s="20" t="s">
        <v>150</v>
      </c>
      <c r="F176" s="13">
        <f>SUM(F177)</f>
        <v>97</v>
      </c>
      <c r="G176" s="13">
        <f>H176-F176</f>
        <v>-97</v>
      </c>
      <c r="H176" s="19">
        <v>0</v>
      </c>
    </row>
    <row r="177" spans="1:8">
      <c r="A177" s="18"/>
      <c r="B177" s="18"/>
      <c r="C177" s="13">
        <f>D177-B177</f>
        <v>0</v>
      </c>
      <c r="D177" s="21"/>
      <c r="E177" s="20" t="s">
        <v>151</v>
      </c>
      <c r="F177" s="18">
        <v>97</v>
      </c>
      <c r="G177" s="13">
        <f>H177-F177</f>
        <v>-97</v>
      </c>
      <c r="H177" s="19">
        <v>0</v>
      </c>
    </row>
    <row r="178" spans="1:8">
      <c r="A178" s="18"/>
      <c r="B178" s="18"/>
      <c r="C178" s="13">
        <f>D178-B178</f>
        <v>0</v>
      </c>
      <c r="D178" s="21"/>
      <c r="E178" s="15" t="s">
        <v>152</v>
      </c>
      <c r="F178" s="13">
        <f t="shared" ref="F178" si="63">SUM(F179:F181)</f>
        <v>244</v>
      </c>
      <c r="G178" s="13">
        <f>H178-F178</f>
        <v>-102</v>
      </c>
      <c r="H178" s="16">
        <v>142</v>
      </c>
    </row>
    <row r="179" spans="1:8">
      <c r="A179" s="18"/>
      <c r="B179" s="18"/>
      <c r="C179" s="13">
        <f>D179-B179</f>
        <v>0</v>
      </c>
      <c r="D179" s="21"/>
      <c r="E179" s="15" t="s">
        <v>147</v>
      </c>
      <c r="F179" s="18">
        <v>144</v>
      </c>
      <c r="G179" s="13">
        <f>H179-F179</f>
        <v>-19</v>
      </c>
      <c r="H179" s="19">
        <v>125</v>
      </c>
    </row>
    <row r="180" spans="1:8">
      <c r="A180" s="18"/>
      <c r="B180" s="18"/>
      <c r="C180" s="13">
        <f>D180-B180</f>
        <v>0</v>
      </c>
      <c r="D180" s="21"/>
      <c r="E180" s="15" t="s">
        <v>153</v>
      </c>
      <c r="F180" s="18">
        <v>25</v>
      </c>
      <c r="G180" s="13">
        <f>H180-F180</f>
        <v>-15</v>
      </c>
      <c r="H180" s="19">
        <v>10</v>
      </c>
    </row>
    <row r="181" spans="1:8">
      <c r="A181" s="18"/>
      <c r="B181" s="18"/>
      <c r="C181" s="13">
        <f>D181-B181</f>
        <v>0</v>
      </c>
      <c r="D181" s="21"/>
      <c r="E181" s="22" t="s">
        <v>154</v>
      </c>
      <c r="F181" s="18">
        <v>75</v>
      </c>
      <c r="G181" s="13">
        <f>H181-F181</f>
        <v>-68</v>
      </c>
      <c r="H181" s="19">
        <v>7</v>
      </c>
    </row>
    <row r="182" spans="1:8">
      <c r="A182" s="18"/>
      <c r="B182" s="18"/>
      <c r="C182" s="13">
        <f>D182-B182</f>
        <v>0</v>
      </c>
      <c r="D182" s="21"/>
      <c r="E182" s="15" t="s">
        <v>155</v>
      </c>
      <c r="F182" s="13">
        <f>SUM(F183)</f>
        <v>0</v>
      </c>
      <c r="G182" s="13">
        <f>H182-F182</f>
        <v>22</v>
      </c>
      <c r="H182" s="19">
        <v>22</v>
      </c>
    </row>
    <row r="183" spans="1:8">
      <c r="A183" s="18"/>
      <c r="B183" s="18"/>
      <c r="C183" s="13">
        <f>D183-B183</f>
        <v>0</v>
      </c>
      <c r="D183" s="21"/>
      <c r="E183" s="15" t="s">
        <v>155</v>
      </c>
      <c r="F183" s="18"/>
      <c r="G183" s="13">
        <f>H183-F183</f>
        <v>22</v>
      </c>
      <c r="H183" s="19">
        <v>22</v>
      </c>
    </row>
    <row r="184" spans="1:8">
      <c r="A184" s="18"/>
      <c r="B184" s="18"/>
      <c r="C184" s="13">
        <f>D184-B184</f>
        <v>0</v>
      </c>
      <c r="D184" s="21"/>
      <c r="E184" s="15" t="s">
        <v>156</v>
      </c>
      <c r="F184" s="13">
        <f t="shared" ref="F184" si="64">F185+F193+F197+F206+F210</f>
        <v>5209</v>
      </c>
      <c r="G184" s="13">
        <f>H184-F184</f>
        <v>-605</v>
      </c>
      <c r="H184" s="16">
        <v>4604</v>
      </c>
    </row>
    <row r="185" spans="1:8">
      <c r="A185" s="18"/>
      <c r="B185" s="18"/>
      <c r="C185" s="13">
        <f>D185-B185</f>
        <v>0</v>
      </c>
      <c r="D185" s="21"/>
      <c r="E185" s="15" t="s">
        <v>157</v>
      </c>
      <c r="F185" s="13">
        <f t="shared" ref="F185" si="65">SUM(F186:F192)</f>
        <v>2497</v>
      </c>
      <c r="G185" s="13">
        <f>H185-F185</f>
        <v>292</v>
      </c>
      <c r="H185" s="16">
        <v>2789</v>
      </c>
    </row>
    <row r="186" spans="1:8">
      <c r="A186" s="18"/>
      <c r="B186" s="18"/>
      <c r="C186" s="13">
        <f>D186-B186</f>
        <v>0</v>
      </c>
      <c r="D186" s="21"/>
      <c r="E186" s="15" t="s">
        <v>11</v>
      </c>
      <c r="F186" s="18">
        <v>109</v>
      </c>
      <c r="G186" s="13">
        <f>H186-F186</f>
        <v>54</v>
      </c>
      <c r="H186" s="19">
        <v>163</v>
      </c>
    </row>
    <row r="187" spans="1:8">
      <c r="A187" s="18"/>
      <c r="B187" s="18"/>
      <c r="C187" s="13">
        <f>D187-B187</f>
        <v>0</v>
      </c>
      <c r="D187" s="21"/>
      <c r="E187" s="15" t="s">
        <v>158</v>
      </c>
      <c r="F187" s="18">
        <v>135</v>
      </c>
      <c r="G187" s="13">
        <f>H187-F187</f>
        <v>0</v>
      </c>
      <c r="H187" s="19">
        <v>135</v>
      </c>
    </row>
    <row r="188" spans="1:8">
      <c r="A188" s="18"/>
      <c r="B188" s="18"/>
      <c r="C188" s="13">
        <f>D188-B188</f>
        <v>0</v>
      </c>
      <c r="D188" s="21"/>
      <c r="E188" s="15" t="s">
        <v>159</v>
      </c>
      <c r="F188" s="18">
        <v>881</v>
      </c>
      <c r="G188" s="13">
        <f>H188-F188</f>
        <v>139</v>
      </c>
      <c r="H188" s="19">
        <v>1020</v>
      </c>
    </row>
    <row r="189" spans="1:8">
      <c r="A189" s="18"/>
      <c r="B189" s="18"/>
      <c r="C189" s="13">
        <f>D189-B189</f>
        <v>0</v>
      </c>
      <c r="D189" s="21"/>
      <c r="E189" s="15" t="s">
        <v>160</v>
      </c>
      <c r="F189" s="18">
        <v>265</v>
      </c>
      <c r="G189" s="13">
        <f>H189-F189</f>
        <v>8</v>
      </c>
      <c r="H189" s="19">
        <v>273</v>
      </c>
    </row>
    <row r="190" spans="1:8">
      <c r="A190" s="18"/>
      <c r="B190" s="18"/>
      <c r="C190" s="13">
        <f>D190-B190</f>
        <v>0</v>
      </c>
      <c r="D190" s="21"/>
      <c r="E190" s="15" t="s">
        <v>161</v>
      </c>
      <c r="F190" s="18">
        <v>64</v>
      </c>
      <c r="G190" s="13">
        <f>H190-F190</f>
        <v>-63</v>
      </c>
      <c r="H190" s="19">
        <v>1</v>
      </c>
    </row>
    <row r="191" spans="1:8">
      <c r="A191" s="18"/>
      <c r="B191" s="18"/>
      <c r="C191" s="13">
        <f>D191-B191</f>
        <v>0</v>
      </c>
      <c r="D191" s="21"/>
      <c r="E191" s="15" t="s">
        <v>162</v>
      </c>
      <c r="F191" s="18">
        <v>187</v>
      </c>
      <c r="G191" s="13">
        <f>H191-F191</f>
        <v>-10</v>
      </c>
      <c r="H191" s="19">
        <v>177</v>
      </c>
    </row>
    <row r="192" spans="1:8">
      <c r="A192" s="18"/>
      <c r="B192" s="18"/>
      <c r="C192" s="13">
        <f>D192-B192</f>
        <v>0</v>
      </c>
      <c r="D192" s="21"/>
      <c r="E192" s="15" t="s">
        <v>163</v>
      </c>
      <c r="F192" s="18">
        <v>856</v>
      </c>
      <c r="G192" s="13">
        <f>H192-F192</f>
        <v>164</v>
      </c>
      <c r="H192" s="19">
        <v>1020</v>
      </c>
    </row>
    <row r="193" spans="1:8">
      <c r="A193" s="18"/>
      <c r="B193" s="18"/>
      <c r="C193" s="13">
        <f>D193-B193</f>
        <v>0</v>
      </c>
      <c r="D193" s="21"/>
      <c r="E193" s="15" t="s">
        <v>164</v>
      </c>
      <c r="F193" s="13">
        <f t="shared" ref="F193" si="66">SUM(F194:F195)</f>
        <v>425</v>
      </c>
      <c r="G193" s="13">
        <f>H193-F193</f>
        <v>-254</v>
      </c>
      <c r="H193" s="16">
        <v>171</v>
      </c>
    </row>
    <row r="194" spans="1:8">
      <c r="A194" s="18"/>
      <c r="B194" s="18"/>
      <c r="C194" s="13">
        <f>D194-B194</f>
        <v>0</v>
      </c>
      <c r="D194" s="21"/>
      <c r="E194" s="15" t="s">
        <v>165</v>
      </c>
      <c r="F194" s="18">
        <v>259</v>
      </c>
      <c r="G194" s="13">
        <f>H194-F194</f>
        <v>-171</v>
      </c>
      <c r="H194" s="19">
        <v>88</v>
      </c>
    </row>
    <row r="195" spans="1:8">
      <c r="A195" s="18"/>
      <c r="B195" s="18"/>
      <c r="C195" s="13">
        <f>D195-B195</f>
        <v>0</v>
      </c>
      <c r="D195" s="21"/>
      <c r="E195" s="15" t="s">
        <v>166</v>
      </c>
      <c r="F195" s="18">
        <v>166</v>
      </c>
      <c r="G195" s="13">
        <f>H195-F195</f>
        <v>-86</v>
      </c>
      <c r="H195" s="19">
        <v>80</v>
      </c>
    </row>
    <row r="196" spans="1:8">
      <c r="A196" s="18"/>
      <c r="B196" s="18"/>
      <c r="C196" s="13">
        <f t="shared" ref="C196" si="67">D196-B196</f>
        <v>0</v>
      </c>
      <c r="D196" s="21"/>
      <c r="E196" s="20" t="s">
        <v>167</v>
      </c>
      <c r="F196" s="18"/>
      <c r="G196" s="13">
        <f>H196-F196</f>
        <v>3</v>
      </c>
      <c r="H196" s="19">
        <v>3</v>
      </c>
    </row>
    <row r="197" spans="1:8">
      <c r="A197" s="18"/>
      <c r="B197" s="18"/>
      <c r="C197" s="13">
        <f t="shared" ref="C197" si="68">D197-B197</f>
        <v>0</v>
      </c>
      <c r="D197" s="21"/>
      <c r="E197" s="15" t="s">
        <v>168</v>
      </c>
      <c r="F197" s="13">
        <f t="shared" ref="F197" si="69">SUM(F198:F203)</f>
        <v>686</v>
      </c>
      <c r="G197" s="13">
        <f t="shared" ref="G197" si="70">H197-F197</f>
        <v>-206</v>
      </c>
      <c r="H197" s="16">
        <v>480</v>
      </c>
    </row>
    <row r="198" spans="1:8">
      <c r="A198" s="18"/>
      <c r="B198" s="18"/>
      <c r="C198" s="13">
        <f t="shared" ref="C198:C228" si="71">D198-B198</f>
        <v>0</v>
      </c>
      <c r="D198" s="21"/>
      <c r="E198" s="15" t="s">
        <v>169</v>
      </c>
      <c r="F198" s="18"/>
      <c r="G198" s="13">
        <f t="shared" ref="G198:G229" si="72">H198-F198</f>
        <v>0</v>
      </c>
      <c r="H198" s="19">
        <v>0</v>
      </c>
    </row>
    <row r="199" spans="1:8">
      <c r="A199" s="18"/>
      <c r="B199" s="18"/>
      <c r="C199" s="13">
        <f>D199-B199</f>
        <v>0</v>
      </c>
      <c r="D199" s="21"/>
      <c r="E199" s="15" t="s">
        <v>170</v>
      </c>
      <c r="F199" s="18"/>
      <c r="G199" s="13">
        <f>H199-F199</f>
        <v>0</v>
      </c>
      <c r="H199" s="19">
        <v>0</v>
      </c>
    </row>
    <row r="200" spans="1:8">
      <c r="A200" s="18"/>
      <c r="B200" s="18"/>
      <c r="C200" s="13">
        <f>D200-B200</f>
        <v>0</v>
      </c>
      <c r="D200" s="21"/>
      <c r="E200" s="15" t="s">
        <v>171</v>
      </c>
      <c r="F200" s="18">
        <v>549</v>
      </c>
      <c r="G200" s="13">
        <f>H200-F200</f>
        <v>-80</v>
      </c>
      <c r="H200" s="19">
        <v>469</v>
      </c>
    </row>
    <row r="201" spans="1:8">
      <c r="A201" s="18"/>
      <c r="B201" s="18"/>
      <c r="C201" s="13">
        <f>D201-B201</f>
        <v>0</v>
      </c>
      <c r="D201" s="21"/>
      <c r="E201" s="15" t="s">
        <v>172</v>
      </c>
      <c r="F201" s="18">
        <v>137</v>
      </c>
      <c r="G201" s="13">
        <f>H201-F201</f>
        <v>-136</v>
      </c>
      <c r="H201" s="19">
        <v>1</v>
      </c>
    </row>
    <row r="202" spans="1:8">
      <c r="A202" s="18"/>
      <c r="B202" s="18"/>
      <c r="C202" s="13">
        <f>D202-B202</f>
        <v>0</v>
      </c>
      <c r="D202" s="21"/>
      <c r="E202" s="15" t="s">
        <v>173</v>
      </c>
      <c r="F202" s="18"/>
      <c r="G202" s="13">
        <f>H202-F202</f>
        <v>5</v>
      </c>
      <c r="H202" s="19">
        <v>5</v>
      </c>
    </row>
    <row r="203" spans="1:8">
      <c r="A203" s="18"/>
      <c r="B203" s="18"/>
      <c r="C203" s="13">
        <f>D203-B203</f>
        <v>0</v>
      </c>
      <c r="D203" s="21"/>
      <c r="E203" s="15" t="s">
        <v>174</v>
      </c>
      <c r="F203" s="18"/>
      <c r="G203" s="13">
        <f>H203-F203</f>
        <v>5</v>
      </c>
      <c r="H203" s="19">
        <v>5</v>
      </c>
    </row>
    <row r="204" spans="1:8">
      <c r="A204" s="18"/>
      <c r="B204" s="18"/>
      <c r="C204" s="13">
        <f>D204-B204</f>
        <v>0</v>
      </c>
      <c r="D204" s="21"/>
      <c r="E204" s="15" t="s">
        <v>175</v>
      </c>
      <c r="F204" s="13">
        <f t="shared" ref="F204" si="73">F205</f>
        <v>0</v>
      </c>
      <c r="G204" s="13">
        <f>H204-F204</f>
        <v>15</v>
      </c>
      <c r="H204" s="16">
        <v>15</v>
      </c>
    </row>
    <row r="205" spans="1:8">
      <c r="A205" s="18"/>
      <c r="B205" s="18"/>
      <c r="C205" s="13">
        <f>D205-B205</f>
        <v>0</v>
      </c>
      <c r="D205" s="21"/>
      <c r="E205" s="15" t="s">
        <v>11</v>
      </c>
      <c r="F205" s="18"/>
      <c r="G205" s="13">
        <f>H205-F205</f>
        <v>15</v>
      </c>
      <c r="H205" s="19">
        <v>15</v>
      </c>
    </row>
    <row r="206" spans="1:8">
      <c r="A206" s="18"/>
      <c r="B206" s="18"/>
      <c r="C206" s="13">
        <f>D206-B206</f>
        <v>0</v>
      </c>
      <c r="D206" s="21"/>
      <c r="E206" s="15" t="s">
        <v>176</v>
      </c>
      <c r="F206" s="13">
        <f t="shared" ref="F206" si="74">SUM(F207:F209)</f>
        <v>1411</v>
      </c>
      <c r="G206" s="13">
        <f>H206-F206</f>
        <v>-274</v>
      </c>
      <c r="H206" s="16">
        <v>1137</v>
      </c>
    </row>
    <row r="207" spans="1:8">
      <c r="A207" s="18"/>
      <c r="B207" s="18"/>
      <c r="C207" s="13">
        <f>D207-B207</f>
        <v>0</v>
      </c>
      <c r="D207" s="21"/>
      <c r="E207" s="20" t="s">
        <v>11</v>
      </c>
      <c r="F207" s="18"/>
      <c r="G207" s="13">
        <f>H207-F207</f>
        <v>0</v>
      </c>
      <c r="H207" s="19">
        <v>0</v>
      </c>
    </row>
    <row r="208" spans="1:8">
      <c r="A208" s="18"/>
      <c r="B208" s="18"/>
      <c r="C208" s="13">
        <f>D208-B208</f>
        <v>0</v>
      </c>
      <c r="D208" s="21"/>
      <c r="E208" s="15" t="s">
        <v>177</v>
      </c>
      <c r="F208" s="18">
        <v>1319</v>
      </c>
      <c r="G208" s="13">
        <f>H208-F208</f>
        <v>-188</v>
      </c>
      <c r="H208" s="19">
        <v>1131</v>
      </c>
    </row>
    <row r="209" spans="1:8">
      <c r="A209" s="18"/>
      <c r="B209" s="18"/>
      <c r="C209" s="13">
        <f>D209-B209</f>
        <v>0</v>
      </c>
      <c r="D209" s="21"/>
      <c r="E209" s="15" t="s">
        <v>178</v>
      </c>
      <c r="F209" s="18">
        <v>92</v>
      </c>
      <c r="G209" s="13">
        <f>H209-F209</f>
        <v>-86</v>
      </c>
      <c r="H209" s="19">
        <v>6</v>
      </c>
    </row>
    <row r="210" ht="40.5" spans="1:8">
      <c r="A210" s="18"/>
      <c r="B210" s="18"/>
      <c r="C210" s="13">
        <f>D210-B210</f>
        <v>0</v>
      </c>
      <c r="D210" s="21"/>
      <c r="E210" s="15" t="s">
        <v>179</v>
      </c>
      <c r="F210" s="13">
        <f t="shared" ref="F210" si="75">SUM(F211)</f>
        <v>190</v>
      </c>
      <c r="G210" s="13">
        <f>H210-F210</f>
        <v>-178</v>
      </c>
      <c r="H210" s="16">
        <v>12</v>
      </c>
    </row>
    <row r="211" ht="40.5" spans="1:8">
      <c r="A211" s="18"/>
      <c r="B211" s="18"/>
      <c r="C211" s="13">
        <f>D211-B211</f>
        <v>0</v>
      </c>
      <c r="D211" s="21"/>
      <c r="E211" s="15" t="s">
        <v>179</v>
      </c>
      <c r="F211" s="18">
        <v>190</v>
      </c>
      <c r="G211" s="13">
        <f>H211-F211</f>
        <v>-178</v>
      </c>
      <c r="H211" s="19">
        <v>12</v>
      </c>
    </row>
    <row r="212" spans="1:8">
      <c r="A212" s="18"/>
      <c r="B212" s="18"/>
      <c r="C212" s="13">
        <f>D212-B212</f>
        <v>0</v>
      </c>
      <c r="D212" s="21"/>
      <c r="E212" s="15" t="s">
        <v>180</v>
      </c>
      <c r="F212" s="13">
        <f t="shared" ref="F212" si="76">F213+F224+F229+F238+F240+F247+F254+F259+F266+F272+F274+F277+F280+F283+F286+F289+F293</f>
        <v>100212</v>
      </c>
      <c r="G212" s="13">
        <f>H212-F212</f>
        <v>25486</v>
      </c>
      <c r="H212" s="16">
        <v>125698</v>
      </c>
    </row>
    <row r="213" ht="40.5" spans="1:8">
      <c r="A213" s="18"/>
      <c r="B213" s="18"/>
      <c r="C213" s="13">
        <f>D213-B213</f>
        <v>0</v>
      </c>
      <c r="D213" s="21"/>
      <c r="E213" s="15" t="s">
        <v>181</v>
      </c>
      <c r="F213" s="13">
        <f t="shared" ref="F213" si="77">SUM(F214:F223)</f>
        <v>1917</v>
      </c>
      <c r="G213" s="13">
        <f>H213-F213</f>
        <v>1001</v>
      </c>
      <c r="H213" s="16">
        <v>2918</v>
      </c>
    </row>
    <row r="214" spans="1:8">
      <c r="A214" s="18"/>
      <c r="B214" s="18"/>
      <c r="C214" s="13">
        <f>D214-B214</f>
        <v>0</v>
      </c>
      <c r="D214" s="21"/>
      <c r="E214" s="15" t="s">
        <v>11</v>
      </c>
      <c r="F214" s="18">
        <v>436</v>
      </c>
      <c r="G214" s="13">
        <f>H214-F214</f>
        <v>-15</v>
      </c>
      <c r="H214" s="19">
        <v>421</v>
      </c>
    </row>
    <row r="215" spans="1:8">
      <c r="A215" s="18"/>
      <c r="B215" s="18"/>
      <c r="C215" s="13">
        <f>D215-B215</f>
        <v>0</v>
      </c>
      <c r="D215" s="21"/>
      <c r="E215" s="15" t="s">
        <v>182</v>
      </c>
      <c r="F215" s="18"/>
      <c r="G215" s="13">
        <f>H215-F215</f>
        <v>6</v>
      </c>
      <c r="H215" s="19">
        <v>6</v>
      </c>
    </row>
    <row r="216" spans="1:8">
      <c r="A216" s="18"/>
      <c r="B216" s="18"/>
      <c r="C216" s="13">
        <f>D216-B216</f>
        <v>0</v>
      </c>
      <c r="D216" s="21"/>
      <c r="E216" s="15" t="s">
        <v>183</v>
      </c>
      <c r="F216" s="18">
        <v>106</v>
      </c>
      <c r="G216" s="13">
        <f>H216-F216</f>
        <v>-5</v>
      </c>
      <c r="H216" s="19">
        <v>101</v>
      </c>
    </row>
    <row r="217" spans="1:8">
      <c r="A217" s="18"/>
      <c r="B217" s="18"/>
      <c r="C217" s="13">
        <f>D217-B217</f>
        <v>0</v>
      </c>
      <c r="D217" s="21"/>
      <c r="E217" s="15" t="s">
        <v>184</v>
      </c>
      <c r="F217" s="18">
        <v>256</v>
      </c>
      <c r="G217" s="13">
        <f>H217-F217</f>
        <v>-22</v>
      </c>
      <c r="H217" s="19">
        <v>234</v>
      </c>
    </row>
    <row r="218" spans="1:8">
      <c r="A218" s="18"/>
      <c r="B218" s="18"/>
      <c r="C218" s="13">
        <f>D218-B218</f>
        <v>0</v>
      </c>
      <c r="D218" s="21"/>
      <c r="E218" s="15" t="s">
        <v>185</v>
      </c>
      <c r="F218" s="18">
        <v>643</v>
      </c>
      <c r="G218" s="13">
        <f>H218-F218</f>
        <v>22</v>
      </c>
      <c r="H218" s="19">
        <v>665</v>
      </c>
    </row>
    <row r="219" spans="1:8">
      <c r="A219" s="18"/>
      <c r="B219" s="18"/>
      <c r="C219" s="13">
        <f>D219-B219</f>
        <v>0</v>
      </c>
      <c r="D219" s="21"/>
      <c r="E219" s="20" t="s">
        <v>186</v>
      </c>
      <c r="F219" s="18"/>
      <c r="G219" s="13">
        <f>H219-F219</f>
        <v>0</v>
      </c>
      <c r="H219" s="19">
        <v>0</v>
      </c>
    </row>
    <row r="220" ht="40.5" spans="1:8">
      <c r="A220" s="18"/>
      <c r="B220" s="18"/>
      <c r="C220" s="13">
        <f>D220-B220</f>
        <v>0</v>
      </c>
      <c r="D220" s="21"/>
      <c r="E220" s="15" t="s">
        <v>187</v>
      </c>
      <c r="F220" s="18">
        <v>37</v>
      </c>
      <c r="G220" s="13">
        <f>H220-F220</f>
        <v>-3</v>
      </c>
      <c r="H220" s="19">
        <v>34</v>
      </c>
    </row>
    <row r="221" spans="1:8">
      <c r="A221" s="18"/>
      <c r="B221" s="18"/>
      <c r="C221" s="13">
        <f>D221-B221</f>
        <v>0</v>
      </c>
      <c r="D221" s="21"/>
      <c r="E221" s="15" t="s">
        <v>188</v>
      </c>
      <c r="F221" s="18">
        <v>59</v>
      </c>
      <c r="G221" s="13">
        <f>H221-F221</f>
        <v>-14</v>
      </c>
      <c r="H221" s="19">
        <v>45</v>
      </c>
    </row>
    <row r="222" spans="1:8">
      <c r="A222" s="18"/>
      <c r="B222" s="18"/>
      <c r="C222" s="13">
        <f>D222-B222</f>
        <v>0</v>
      </c>
      <c r="D222" s="21"/>
      <c r="E222" s="15" t="s">
        <v>19</v>
      </c>
      <c r="F222" s="18">
        <v>190</v>
      </c>
      <c r="G222" s="13">
        <f>H222-F222</f>
        <v>-17</v>
      </c>
      <c r="H222" s="19">
        <v>173</v>
      </c>
    </row>
    <row r="223" ht="40.5" spans="1:8">
      <c r="A223" s="18"/>
      <c r="B223" s="18"/>
      <c r="C223" s="13">
        <f>D223-B223</f>
        <v>0</v>
      </c>
      <c r="D223" s="21"/>
      <c r="E223" s="15" t="s">
        <v>189</v>
      </c>
      <c r="F223" s="18">
        <v>190</v>
      </c>
      <c r="G223" s="13">
        <f>H223-F223</f>
        <v>1049</v>
      </c>
      <c r="H223" s="19">
        <v>1239</v>
      </c>
    </row>
    <row r="224" spans="1:8">
      <c r="A224" s="18"/>
      <c r="B224" s="18"/>
      <c r="C224" s="13">
        <f>D224-B224</f>
        <v>0</v>
      </c>
      <c r="D224" s="21"/>
      <c r="E224" s="15" t="s">
        <v>190</v>
      </c>
      <c r="F224" s="13">
        <f t="shared" ref="F224" si="78">SUM(F225:F228)</f>
        <v>1008</v>
      </c>
      <c r="G224" s="13">
        <f>H224-F224</f>
        <v>408</v>
      </c>
      <c r="H224" s="16">
        <v>1416</v>
      </c>
    </row>
    <row r="225" spans="1:8">
      <c r="A225" s="18"/>
      <c r="B225" s="18"/>
      <c r="C225" s="13">
        <f>D225-B225</f>
        <v>0</v>
      </c>
      <c r="D225" s="21"/>
      <c r="E225" s="15" t="s">
        <v>11</v>
      </c>
      <c r="F225" s="18">
        <v>153</v>
      </c>
      <c r="G225" s="13">
        <f>H225-F225</f>
        <v>15</v>
      </c>
      <c r="H225" s="19">
        <v>168</v>
      </c>
    </row>
    <row r="226" spans="1:8">
      <c r="A226" s="18"/>
      <c r="B226" s="18"/>
      <c r="C226" s="13">
        <f>D226-B226</f>
        <v>0</v>
      </c>
      <c r="D226" s="21"/>
      <c r="E226" s="15" t="s">
        <v>191</v>
      </c>
      <c r="F226" s="18">
        <v>9</v>
      </c>
      <c r="G226" s="13">
        <f>H226-F226</f>
        <v>0</v>
      </c>
      <c r="H226" s="19">
        <v>9</v>
      </c>
    </row>
    <row r="227" spans="1:8">
      <c r="A227" s="18"/>
      <c r="B227" s="18"/>
      <c r="C227" s="13">
        <f>D227-B227</f>
        <v>0</v>
      </c>
      <c r="D227" s="21"/>
      <c r="E227" s="15" t="s">
        <v>192</v>
      </c>
      <c r="F227" s="18">
        <v>365</v>
      </c>
      <c r="G227" s="13">
        <f>H227-F227</f>
        <v>396</v>
      </c>
      <c r="H227" s="19">
        <v>761</v>
      </c>
    </row>
    <row r="228" spans="1:8">
      <c r="A228" s="18"/>
      <c r="B228" s="18"/>
      <c r="C228" s="13">
        <f>D228-B228</f>
        <v>0</v>
      </c>
      <c r="D228" s="21"/>
      <c r="E228" s="15" t="s">
        <v>193</v>
      </c>
      <c r="F228" s="18">
        <v>481</v>
      </c>
      <c r="G228" s="13">
        <f>H228-F228</f>
        <v>-3</v>
      </c>
      <c r="H228" s="19">
        <v>478</v>
      </c>
    </row>
    <row r="229" spans="1:8">
      <c r="A229" s="18"/>
      <c r="B229" s="18"/>
      <c r="C229" s="13">
        <f t="shared" ref="C229" si="79">D229-B229</f>
        <v>0</v>
      </c>
      <c r="D229" s="21"/>
      <c r="E229" s="15" t="s">
        <v>194</v>
      </c>
      <c r="F229" s="13">
        <f t="shared" ref="F229" si="80">SUM(F230:F237)</f>
        <v>49388</v>
      </c>
      <c r="G229" s="13">
        <f>H229-F229</f>
        <v>19175</v>
      </c>
      <c r="H229" s="16">
        <v>68563</v>
      </c>
    </row>
    <row r="230" spans="1:8">
      <c r="A230" s="18"/>
      <c r="B230" s="18"/>
      <c r="C230" s="13">
        <f t="shared" ref="C230:C259" si="81">D230-B230</f>
        <v>0</v>
      </c>
      <c r="D230" s="21"/>
      <c r="E230" s="15" t="s">
        <v>195</v>
      </c>
      <c r="F230" s="18"/>
      <c r="G230" s="13">
        <f t="shared" ref="G230:G261" si="82">H230-F230</f>
        <v>0</v>
      </c>
      <c r="H230" s="19">
        <v>0</v>
      </c>
    </row>
    <row r="231" spans="1:8">
      <c r="A231" s="18"/>
      <c r="B231" s="18"/>
      <c r="C231" s="13">
        <f>D231-B231</f>
        <v>0</v>
      </c>
      <c r="D231" s="21"/>
      <c r="E231" s="15" t="s">
        <v>196</v>
      </c>
      <c r="F231" s="18"/>
      <c r="G231" s="13">
        <f>H231-F231</f>
        <v>6</v>
      </c>
      <c r="H231" s="19">
        <v>6</v>
      </c>
    </row>
    <row r="232" spans="1:8">
      <c r="A232" s="18"/>
      <c r="B232" s="18"/>
      <c r="C232" s="13">
        <f>D232-B232</f>
        <v>0</v>
      </c>
      <c r="D232" s="21"/>
      <c r="E232" s="15" t="s">
        <v>197</v>
      </c>
      <c r="F232" s="18">
        <v>268</v>
      </c>
      <c r="G232" s="13">
        <f>H232-F232</f>
        <v>-42</v>
      </c>
      <c r="H232" s="19">
        <v>226</v>
      </c>
    </row>
    <row r="233" ht="40.5" spans="1:8">
      <c r="A233" s="18"/>
      <c r="B233" s="18"/>
      <c r="C233" s="13">
        <f>D233-B233</f>
        <v>0</v>
      </c>
      <c r="D233" s="21"/>
      <c r="E233" s="15" t="s">
        <v>198</v>
      </c>
      <c r="F233" s="18">
        <v>20620</v>
      </c>
      <c r="G233" s="13">
        <f>H233-F233</f>
        <v>1812</v>
      </c>
      <c r="H233" s="19">
        <v>22432</v>
      </c>
    </row>
    <row r="234" ht="40.5" spans="1:8">
      <c r="A234" s="18"/>
      <c r="B234" s="18"/>
      <c r="C234" s="13">
        <f>D234-B234</f>
        <v>0</v>
      </c>
      <c r="D234" s="21"/>
      <c r="E234" s="15" t="s">
        <v>199</v>
      </c>
      <c r="F234" s="18">
        <v>3500</v>
      </c>
      <c r="G234" s="13">
        <f>H234-F234</f>
        <v>-1805</v>
      </c>
      <c r="H234" s="19">
        <v>1695</v>
      </c>
    </row>
    <row r="235" ht="40.5" spans="1:8">
      <c r="A235" s="18"/>
      <c r="B235" s="18"/>
      <c r="C235" s="13">
        <f>D235-B235</f>
        <v>0</v>
      </c>
      <c r="D235" s="21"/>
      <c r="E235" s="15" t="s">
        <v>200</v>
      </c>
      <c r="F235" s="18">
        <v>25000</v>
      </c>
      <c r="G235" s="13">
        <f>H235-F235</f>
        <v>17447</v>
      </c>
      <c r="H235" s="19">
        <v>42447</v>
      </c>
    </row>
    <row r="236" ht="40.5" spans="1:8">
      <c r="A236" s="18"/>
      <c r="B236" s="18"/>
      <c r="C236" s="13">
        <f>D236-B236</f>
        <v>0</v>
      </c>
      <c r="D236" s="21"/>
      <c r="E236" s="15" t="s">
        <v>201</v>
      </c>
      <c r="F236" s="18"/>
      <c r="G236" s="13">
        <f>H236-F236</f>
        <v>0</v>
      </c>
      <c r="H236" s="19">
        <v>0</v>
      </c>
    </row>
    <row r="237" spans="1:8">
      <c r="A237" s="18"/>
      <c r="B237" s="18"/>
      <c r="C237" s="13">
        <f>D237-B237</f>
        <v>0</v>
      </c>
      <c r="D237" s="21"/>
      <c r="E237" s="20" t="s">
        <v>202</v>
      </c>
      <c r="F237" s="18"/>
      <c r="G237" s="13">
        <f>H237-F237</f>
        <v>1757</v>
      </c>
      <c r="H237" s="19">
        <v>1757</v>
      </c>
    </row>
    <row r="238" spans="1:8">
      <c r="A238" s="18"/>
      <c r="B238" s="18"/>
      <c r="C238" s="13">
        <f>D238-B238</f>
        <v>0</v>
      </c>
      <c r="D238" s="21"/>
      <c r="E238" s="15" t="s">
        <v>203</v>
      </c>
      <c r="F238" s="13">
        <f t="shared" ref="F238" si="83">SUM(F239)</f>
        <v>21</v>
      </c>
      <c r="G238" s="13">
        <f>H238-F238</f>
        <v>-17</v>
      </c>
      <c r="H238" s="16">
        <v>4</v>
      </c>
    </row>
    <row r="239" spans="1:8">
      <c r="A239" s="18"/>
      <c r="B239" s="18"/>
      <c r="C239" s="13">
        <f>D239-B239</f>
        <v>0</v>
      </c>
      <c r="D239" s="21"/>
      <c r="E239" s="15" t="s">
        <v>204</v>
      </c>
      <c r="F239" s="18">
        <v>21</v>
      </c>
      <c r="G239" s="13">
        <f>H239-F239</f>
        <v>-17</v>
      </c>
      <c r="H239" s="19">
        <v>4</v>
      </c>
    </row>
    <row r="240" spans="1:8">
      <c r="A240" s="18"/>
      <c r="B240" s="18"/>
      <c r="C240" s="13">
        <f>D240-B240</f>
        <v>0</v>
      </c>
      <c r="D240" s="21"/>
      <c r="E240" s="15" t="s">
        <v>205</v>
      </c>
      <c r="F240" s="13">
        <f t="shared" ref="F240" si="84">SUM(F241:F246)</f>
        <v>4058</v>
      </c>
      <c r="G240" s="13">
        <f>H240-F240</f>
        <v>-1217</v>
      </c>
      <c r="H240" s="16">
        <v>2841</v>
      </c>
    </row>
    <row r="241" spans="1:8">
      <c r="A241" s="18"/>
      <c r="B241" s="18"/>
      <c r="C241" s="13">
        <f>D241-B241</f>
        <v>0</v>
      </c>
      <c r="D241" s="21"/>
      <c r="E241" s="20" t="s">
        <v>206</v>
      </c>
      <c r="F241" s="18"/>
      <c r="G241" s="13">
        <f>H241-F241</f>
        <v>0</v>
      </c>
      <c r="H241" s="19">
        <v>0</v>
      </c>
    </row>
    <row r="242" spans="1:8">
      <c r="A242" s="18"/>
      <c r="B242" s="18"/>
      <c r="C242" s="13">
        <f>D242-B242</f>
        <v>0</v>
      </c>
      <c r="D242" s="21"/>
      <c r="E242" s="15" t="s">
        <v>207</v>
      </c>
      <c r="F242" s="18">
        <v>2550</v>
      </c>
      <c r="G242" s="13">
        <f>H242-F242</f>
        <v>-940</v>
      </c>
      <c r="H242" s="19">
        <v>1610</v>
      </c>
    </row>
    <row r="243" spans="1:8">
      <c r="A243" s="18"/>
      <c r="B243" s="18"/>
      <c r="C243" s="13">
        <f>D243-B243</f>
        <v>0</v>
      </c>
      <c r="D243" s="21"/>
      <c r="E243" s="15" t="s">
        <v>208</v>
      </c>
      <c r="F243" s="18">
        <v>1078</v>
      </c>
      <c r="G243" s="13">
        <f>H243-F243</f>
        <v>128</v>
      </c>
      <c r="H243" s="19">
        <v>1206</v>
      </c>
    </row>
    <row r="244" spans="1:8">
      <c r="A244" s="18"/>
      <c r="B244" s="18"/>
      <c r="C244" s="13">
        <f>D244-B244</f>
        <v>0</v>
      </c>
      <c r="D244" s="21"/>
      <c r="E244" s="15" t="s">
        <v>209</v>
      </c>
      <c r="F244" s="18"/>
      <c r="G244" s="13">
        <f>H244-F244</f>
        <v>25</v>
      </c>
      <c r="H244" s="19">
        <v>25</v>
      </c>
    </row>
    <row r="245" spans="1:8">
      <c r="A245" s="18"/>
      <c r="B245" s="18"/>
      <c r="C245" s="13">
        <f>D245-B245</f>
        <v>0</v>
      </c>
      <c r="D245" s="21"/>
      <c r="E245" s="15" t="s">
        <v>210</v>
      </c>
      <c r="F245" s="18"/>
      <c r="G245" s="13">
        <f>H245-F245</f>
        <v>0</v>
      </c>
      <c r="H245" s="19">
        <v>0</v>
      </c>
    </row>
    <row r="246" spans="1:8">
      <c r="A246" s="18"/>
      <c r="B246" s="18"/>
      <c r="C246" s="13">
        <f>D246-B246</f>
        <v>0</v>
      </c>
      <c r="D246" s="21"/>
      <c r="E246" s="15" t="s">
        <v>211</v>
      </c>
      <c r="F246" s="18">
        <v>430</v>
      </c>
      <c r="G246" s="13">
        <f>H246-F246</f>
        <v>-430</v>
      </c>
      <c r="H246" s="19">
        <v>0</v>
      </c>
    </row>
    <row r="247" spans="1:8">
      <c r="A247" s="18"/>
      <c r="B247" s="18"/>
      <c r="C247" s="13">
        <f>D247-B247</f>
        <v>0</v>
      </c>
      <c r="D247" s="21"/>
      <c r="E247" s="15" t="s">
        <v>212</v>
      </c>
      <c r="F247" s="13">
        <f t="shared" ref="F247" si="85">SUM(F248:F253)</f>
        <v>5089</v>
      </c>
      <c r="G247" s="13">
        <f>H247-F247</f>
        <v>-132</v>
      </c>
      <c r="H247" s="16">
        <v>4957</v>
      </c>
    </row>
    <row r="248" spans="1:8">
      <c r="A248" s="18"/>
      <c r="B248" s="18"/>
      <c r="C248" s="13">
        <f>D248-B248</f>
        <v>0</v>
      </c>
      <c r="D248" s="21"/>
      <c r="E248" s="15" t="s">
        <v>213</v>
      </c>
      <c r="F248" s="18">
        <v>3090</v>
      </c>
      <c r="G248" s="13">
        <f>H248-F248</f>
        <v>-2063</v>
      </c>
      <c r="H248" s="19">
        <v>1027</v>
      </c>
    </row>
    <row r="249" spans="1:8">
      <c r="A249" s="18"/>
      <c r="B249" s="18"/>
      <c r="C249" s="13">
        <f>D249-B249</f>
        <v>0</v>
      </c>
      <c r="D249" s="21"/>
      <c r="E249" s="15" t="s">
        <v>214</v>
      </c>
      <c r="F249" s="18"/>
      <c r="G249" s="13">
        <f>H249-F249</f>
        <v>1043</v>
      </c>
      <c r="H249" s="19">
        <v>1043</v>
      </c>
    </row>
    <row r="250" ht="40.5" spans="1:8">
      <c r="A250" s="18"/>
      <c r="B250" s="18"/>
      <c r="C250" s="13">
        <f>D250-B250</f>
        <v>0</v>
      </c>
      <c r="D250" s="21"/>
      <c r="E250" s="15" t="s">
        <v>215</v>
      </c>
      <c r="F250" s="18"/>
      <c r="G250" s="13">
        <f>H250-F250</f>
        <v>381</v>
      </c>
      <c r="H250" s="19">
        <v>381</v>
      </c>
    </row>
    <row r="251" spans="1:8">
      <c r="A251" s="18"/>
      <c r="B251" s="18"/>
      <c r="C251" s="13">
        <f>D251-B251</f>
        <v>0</v>
      </c>
      <c r="D251" s="21"/>
      <c r="E251" s="15" t="s">
        <v>216</v>
      </c>
      <c r="F251" s="18">
        <v>1225</v>
      </c>
      <c r="G251" s="13">
        <f>H251-F251</f>
        <v>-703</v>
      </c>
      <c r="H251" s="19">
        <v>522</v>
      </c>
    </row>
    <row r="252" ht="40.5" spans="1:8">
      <c r="A252" s="18"/>
      <c r="B252" s="18"/>
      <c r="C252" s="13">
        <f>D252-B252</f>
        <v>0</v>
      </c>
      <c r="D252" s="21"/>
      <c r="E252" s="15" t="s">
        <v>217</v>
      </c>
      <c r="F252" s="18">
        <v>362</v>
      </c>
      <c r="G252" s="13">
        <f>H252-F252</f>
        <v>1445</v>
      </c>
      <c r="H252" s="19">
        <v>1807</v>
      </c>
    </row>
    <row r="253" spans="1:8">
      <c r="A253" s="18"/>
      <c r="B253" s="18"/>
      <c r="C253" s="13">
        <f>D253-B253</f>
        <v>0</v>
      </c>
      <c r="D253" s="21"/>
      <c r="E253" s="15" t="s">
        <v>218</v>
      </c>
      <c r="F253" s="18">
        <v>412</v>
      </c>
      <c r="G253" s="13">
        <f>H253-F253</f>
        <v>-235</v>
      </c>
      <c r="H253" s="19">
        <v>177</v>
      </c>
    </row>
    <row r="254" spans="1:8">
      <c r="A254" s="18"/>
      <c r="B254" s="18"/>
      <c r="C254" s="13">
        <f>D254-B254</f>
        <v>0</v>
      </c>
      <c r="D254" s="21"/>
      <c r="E254" s="15" t="s">
        <v>219</v>
      </c>
      <c r="F254" s="13">
        <f t="shared" ref="F254" si="86">SUM(F255:F258)</f>
        <v>605</v>
      </c>
      <c r="G254" s="13">
        <f>H254-F254</f>
        <v>2051</v>
      </c>
      <c r="H254" s="16">
        <v>2656</v>
      </c>
    </row>
    <row r="255" spans="1:8">
      <c r="A255" s="18"/>
      <c r="B255" s="18"/>
      <c r="C255" s="13">
        <f>D255-B255</f>
        <v>0</v>
      </c>
      <c r="D255" s="21"/>
      <c r="E255" s="15" t="s">
        <v>220</v>
      </c>
      <c r="F255" s="18">
        <v>277</v>
      </c>
      <c r="G255" s="13">
        <f>H255-F255</f>
        <v>-125</v>
      </c>
      <c r="H255" s="19">
        <v>152</v>
      </c>
    </row>
    <row r="256" ht="40.5" spans="1:8">
      <c r="A256" s="18"/>
      <c r="B256" s="18"/>
      <c r="C256" s="13">
        <f>D256-B256</f>
        <v>0</v>
      </c>
      <c r="D256" s="21"/>
      <c r="E256" s="15" t="s">
        <v>221</v>
      </c>
      <c r="F256" s="18">
        <v>78</v>
      </c>
      <c r="G256" s="13">
        <f>H256-F256</f>
        <v>59</v>
      </c>
      <c r="H256" s="19">
        <v>137</v>
      </c>
    </row>
    <row r="257" spans="1:8">
      <c r="A257" s="18"/>
      <c r="B257" s="18"/>
      <c r="C257" s="13">
        <f>D257-B257</f>
        <v>0</v>
      </c>
      <c r="D257" s="21"/>
      <c r="E257" s="15" t="s">
        <v>222</v>
      </c>
      <c r="F257" s="18">
        <v>1</v>
      </c>
      <c r="G257" s="13">
        <f>H257-F257</f>
        <v>490</v>
      </c>
      <c r="H257" s="19">
        <v>491</v>
      </c>
    </row>
    <row r="258" spans="1:8">
      <c r="A258" s="18"/>
      <c r="B258" s="18"/>
      <c r="C258" s="13">
        <f>D258-B258</f>
        <v>0</v>
      </c>
      <c r="D258" s="21"/>
      <c r="E258" s="15" t="s">
        <v>223</v>
      </c>
      <c r="F258" s="18">
        <v>249</v>
      </c>
      <c r="G258" s="13">
        <f>H258-F258</f>
        <v>1627</v>
      </c>
      <c r="H258" s="19">
        <v>1876</v>
      </c>
    </row>
    <row r="259" spans="1:8">
      <c r="A259" s="18"/>
      <c r="B259" s="18"/>
      <c r="C259" s="13">
        <f>D259-B259</f>
        <v>0</v>
      </c>
      <c r="D259" s="21"/>
      <c r="E259" s="15" t="s">
        <v>224</v>
      </c>
      <c r="F259" s="13">
        <f t="shared" ref="F259" si="87">SUM(F260:F265)</f>
        <v>1012</v>
      </c>
      <c r="G259" s="13">
        <f>H259-F259</f>
        <v>1364</v>
      </c>
      <c r="H259" s="16">
        <v>2376</v>
      </c>
    </row>
    <row r="260" spans="1:8">
      <c r="A260" s="18"/>
      <c r="B260" s="18"/>
      <c r="C260" s="13">
        <f t="shared" ref="C260" si="88">D260-B260</f>
        <v>0</v>
      </c>
      <c r="D260" s="21"/>
      <c r="E260" s="15" t="s">
        <v>225</v>
      </c>
      <c r="F260" s="18">
        <v>340</v>
      </c>
      <c r="G260" s="13">
        <f>H260-F260</f>
        <v>93</v>
      </c>
      <c r="H260" s="19">
        <v>433</v>
      </c>
    </row>
    <row r="261" spans="1:8">
      <c r="A261" s="18"/>
      <c r="B261" s="18"/>
      <c r="C261" s="13">
        <f t="shared" ref="C261" si="89">D261-B261</f>
        <v>0</v>
      </c>
      <c r="D261" s="21"/>
      <c r="E261" s="15" t="s">
        <v>226</v>
      </c>
      <c r="F261" s="18">
        <v>390</v>
      </c>
      <c r="G261" s="13">
        <f t="shared" ref="G261" si="90">H261-F261</f>
        <v>84</v>
      </c>
      <c r="H261" s="19">
        <v>474</v>
      </c>
    </row>
    <row r="262" spans="1:8">
      <c r="A262" s="18"/>
      <c r="B262" s="18"/>
      <c r="C262" s="13">
        <f t="shared" ref="C262:C292" si="91">D262-B262</f>
        <v>0</v>
      </c>
      <c r="D262" s="21"/>
      <c r="E262" s="15" t="s">
        <v>227</v>
      </c>
      <c r="F262" s="18">
        <v>94</v>
      </c>
      <c r="G262" s="13">
        <f t="shared" ref="G262:G293" si="92">H262-F262</f>
        <v>200</v>
      </c>
      <c r="H262" s="19">
        <v>294</v>
      </c>
    </row>
    <row r="263" spans="1:8">
      <c r="A263" s="18"/>
      <c r="B263" s="18"/>
      <c r="C263" s="13">
        <f>D263-B263</f>
        <v>0</v>
      </c>
      <c r="D263" s="21"/>
      <c r="E263" s="15" t="s">
        <v>228</v>
      </c>
      <c r="F263" s="18">
        <v>59</v>
      </c>
      <c r="G263" s="13">
        <f>H263-F263</f>
        <v>1083</v>
      </c>
      <c r="H263" s="19">
        <v>1142</v>
      </c>
    </row>
    <row r="264" spans="1:8">
      <c r="A264" s="18"/>
      <c r="B264" s="18"/>
      <c r="C264" s="13">
        <f>D264-B264</f>
        <v>0</v>
      </c>
      <c r="D264" s="21"/>
      <c r="E264" s="20" t="s">
        <v>229</v>
      </c>
      <c r="F264" s="18">
        <v>87</v>
      </c>
      <c r="G264" s="13">
        <f>H264-F264</f>
        <v>-87</v>
      </c>
      <c r="H264" s="19">
        <v>0</v>
      </c>
    </row>
    <row r="265" spans="1:8">
      <c r="A265" s="18"/>
      <c r="B265" s="18"/>
      <c r="C265" s="13">
        <f>D265-B265</f>
        <v>0</v>
      </c>
      <c r="D265" s="21"/>
      <c r="E265" s="15" t="s">
        <v>230</v>
      </c>
      <c r="F265" s="18">
        <v>42</v>
      </c>
      <c r="G265" s="13">
        <f>H265-F265</f>
        <v>-9</v>
      </c>
      <c r="H265" s="19">
        <v>33</v>
      </c>
    </row>
    <row r="266" spans="1:8">
      <c r="A266" s="18"/>
      <c r="B266" s="18"/>
      <c r="C266" s="13">
        <f>D266-B266</f>
        <v>0</v>
      </c>
      <c r="D266" s="21"/>
      <c r="E266" s="15" t="s">
        <v>231</v>
      </c>
      <c r="F266" s="13">
        <f t="shared" ref="F266" si="93">SUM(F267:F271)</f>
        <v>1901</v>
      </c>
      <c r="G266" s="13">
        <f>H266-F266</f>
        <v>470</v>
      </c>
      <c r="H266" s="16">
        <v>2371</v>
      </c>
    </row>
    <row r="267" spans="1:8">
      <c r="A267" s="18"/>
      <c r="B267" s="18"/>
      <c r="C267" s="13">
        <f>D267-B267</f>
        <v>0</v>
      </c>
      <c r="D267" s="21"/>
      <c r="E267" s="15" t="s">
        <v>11</v>
      </c>
      <c r="F267" s="18"/>
      <c r="G267" s="13">
        <f>H267-F267</f>
        <v>0</v>
      </c>
      <c r="H267" s="19">
        <v>0</v>
      </c>
    </row>
    <row r="268" spans="1:8">
      <c r="A268" s="18"/>
      <c r="B268" s="18"/>
      <c r="C268" s="13">
        <f>D268-B268</f>
        <v>0</v>
      </c>
      <c r="D268" s="21"/>
      <c r="E268" s="15" t="s">
        <v>232</v>
      </c>
      <c r="F268" s="18">
        <v>46</v>
      </c>
      <c r="G268" s="13">
        <f>H268-F268</f>
        <v>32</v>
      </c>
      <c r="H268" s="19">
        <v>78</v>
      </c>
    </row>
    <row r="269" spans="1:8">
      <c r="A269" s="18"/>
      <c r="B269" s="18"/>
      <c r="C269" s="13">
        <f>D269-B269</f>
        <v>0</v>
      </c>
      <c r="D269" s="21"/>
      <c r="E269" s="15" t="s">
        <v>233</v>
      </c>
      <c r="F269" s="18">
        <v>42</v>
      </c>
      <c r="G269" s="13">
        <f>H269-F269</f>
        <v>167</v>
      </c>
      <c r="H269" s="19">
        <v>209</v>
      </c>
    </row>
    <row r="270" spans="1:8">
      <c r="A270" s="18"/>
      <c r="B270" s="18"/>
      <c r="C270" s="13">
        <f>D270-B270</f>
        <v>0</v>
      </c>
      <c r="D270" s="21"/>
      <c r="E270" s="15" t="s">
        <v>234</v>
      </c>
      <c r="F270" s="18">
        <v>1446</v>
      </c>
      <c r="G270" s="13">
        <f>H270-F270</f>
        <v>293</v>
      </c>
      <c r="H270" s="19">
        <v>1739</v>
      </c>
    </row>
    <row r="271" spans="1:8">
      <c r="A271" s="18"/>
      <c r="B271" s="18"/>
      <c r="C271" s="13">
        <f>D271-B271</f>
        <v>0</v>
      </c>
      <c r="D271" s="21"/>
      <c r="E271" s="15" t="s">
        <v>235</v>
      </c>
      <c r="F271" s="18">
        <v>367</v>
      </c>
      <c r="G271" s="13">
        <f>H271-F271</f>
        <v>-22</v>
      </c>
      <c r="H271" s="19">
        <v>345</v>
      </c>
    </row>
    <row r="272" spans="1:8">
      <c r="A272" s="18"/>
      <c r="B272" s="18"/>
      <c r="C272" s="13">
        <f>D272-B272</f>
        <v>0</v>
      </c>
      <c r="D272" s="21"/>
      <c r="E272" s="15" t="s">
        <v>236</v>
      </c>
      <c r="F272" s="13">
        <f t="shared" ref="F272" si="94">SUM(F273)</f>
        <v>68</v>
      </c>
      <c r="G272" s="13">
        <f>H272-F272</f>
        <v>-12</v>
      </c>
      <c r="H272" s="16">
        <v>56</v>
      </c>
    </row>
    <row r="273" spans="1:8">
      <c r="A273" s="18"/>
      <c r="B273" s="18"/>
      <c r="C273" s="13">
        <f>D273-B273</f>
        <v>0</v>
      </c>
      <c r="D273" s="21"/>
      <c r="E273" s="15" t="s">
        <v>237</v>
      </c>
      <c r="F273" s="18">
        <v>68</v>
      </c>
      <c r="G273" s="13">
        <f>H273-F273</f>
        <v>-12</v>
      </c>
      <c r="H273" s="19">
        <v>56</v>
      </c>
    </row>
    <row r="274" spans="1:8">
      <c r="A274" s="18"/>
      <c r="B274" s="18"/>
      <c r="C274" s="13">
        <f>D274-B274</f>
        <v>0</v>
      </c>
      <c r="D274" s="21"/>
      <c r="E274" s="15" t="s">
        <v>238</v>
      </c>
      <c r="F274" s="13">
        <f t="shared" ref="F274" si="95">SUM(F275:F276)</f>
        <v>6836</v>
      </c>
      <c r="G274" s="13">
        <f>H274-F274</f>
        <v>35</v>
      </c>
      <c r="H274" s="16">
        <v>6871</v>
      </c>
    </row>
    <row r="275" spans="1:8">
      <c r="A275" s="18"/>
      <c r="B275" s="18"/>
      <c r="C275" s="13">
        <f>D275-B275</f>
        <v>0</v>
      </c>
      <c r="D275" s="21"/>
      <c r="E275" s="15" t="s">
        <v>239</v>
      </c>
      <c r="F275" s="18">
        <v>3239</v>
      </c>
      <c r="G275" s="13">
        <f>H275-F275</f>
        <v>-104</v>
      </c>
      <c r="H275" s="19">
        <v>3135</v>
      </c>
    </row>
    <row r="276" spans="1:8">
      <c r="A276" s="18"/>
      <c r="B276" s="18"/>
      <c r="C276" s="13">
        <f>D276-B276</f>
        <v>0</v>
      </c>
      <c r="D276" s="21"/>
      <c r="E276" s="15" t="s">
        <v>240</v>
      </c>
      <c r="F276" s="18">
        <v>3597</v>
      </c>
      <c r="G276" s="13">
        <f>H276-F276</f>
        <v>139</v>
      </c>
      <c r="H276" s="19">
        <v>3736</v>
      </c>
    </row>
    <row r="277" spans="1:8">
      <c r="A277" s="18"/>
      <c r="B277" s="18"/>
      <c r="C277" s="13">
        <f>D277-B277</f>
        <v>0</v>
      </c>
      <c r="D277" s="21"/>
      <c r="E277" s="15" t="s">
        <v>241</v>
      </c>
      <c r="F277" s="13">
        <f t="shared" ref="F277" si="96">SUM(F278:F279)</f>
        <v>478</v>
      </c>
      <c r="G277" s="13">
        <f>H277-F277</f>
        <v>-252</v>
      </c>
      <c r="H277" s="16">
        <v>226</v>
      </c>
    </row>
    <row r="278" spans="1:8">
      <c r="A278" s="18"/>
      <c r="B278" s="18"/>
      <c r="C278" s="13">
        <f>D278-B278</f>
        <v>0</v>
      </c>
      <c r="D278" s="21"/>
      <c r="E278" s="15" t="s">
        <v>242</v>
      </c>
      <c r="F278" s="18">
        <v>330</v>
      </c>
      <c r="G278" s="13">
        <f>H278-F278</f>
        <v>-104</v>
      </c>
      <c r="H278" s="19">
        <v>226</v>
      </c>
    </row>
    <row r="279" spans="1:8">
      <c r="A279" s="18"/>
      <c r="B279" s="18"/>
      <c r="C279" s="13">
        <f>D279-B279</f>
        <v>0</v>
      </c>
      <c r="D279" s="21"/>
      <c r="E279" s="15" t="s">
        <v>243</v>
      </c>
      <c r="F279" s="18">
        <v>148</v>
      </c>
      <c r="G279" s="13">
        <f>H279-F279</f>
        <v>-148</v>
      </c>
      <c r="H279" s="19">
        <v>0</v>
      </c>
    </row>
    <row r="280" spans="1:8">
      <c r="A280" s="18"/>
      <c r="B280" s="18"/>
      <c r="C280" s="13">
        <f>D280-B280</f>
        <v>0</v>
      </c>
      <c r="D280" s="21"/>
      <c r="E280" s="15" t="s">
        <v>244</v>
      </c>
      <c r="F280" s="13">
        <f t="shared" ref="F280" si="97">SUM(F281:F282)</f>
        <v>5360</v>
      </c>
      <c r="G280" s="13">
        <f>H280-F280</f>
        <v>-422</v>
      </c>
      <c r="H280" s="16">
        <v>4938</v>
      </c>
    </row>
    <row r="281" spans="1:8">
      <c r="A281" s="18"/>
      <c r="B281" s="18"/>
      <c r="C281" s="13">
        <f>D281-B281</f>
        <v>0</v>
      </c>
      <c r="D281" s="21"/>
      <c r="E281" s="15" t="s">
        <v>245</v>
      </c>
      <c r="F281" s="18">
        <v>499</v>
      </c>
      <c r="G281" s="13">
        <f>H281-F281</f>
        <v>652</v>
      </c>
      <c r="H281" s="19">
        <v>1151</v>
      </c>
    </row>
    <row r="282" spans="1:8">
      <c r="A282" s="18"/>
      <c r="B282" s="18"/>
      <c r="C282" s="13">
        <f>D282-B282</f>
        <v>0</v>
      </c>
      <c r="D282" s="21"/>
      <c r="E282" s="15" t="s">
        <v>246</v>
      </c>
      <c r="F282" s="18">
        <v>4861</v>
      </c>
      <c r="G282" s="13">
        <f>H282-F282</f>
        <v>-1074</v>
      </c>
      <c r="H282" s="19">
        <v>3787</v>
      </c>
    </row>
    <row r="283" spans="1:8">
      <c r="A283" s="18"/>
      <c r="B283" s="18"/>
      <c r="C283" s="13">
        <f>D283-B283</f>
        <v>0</v>
      </c>
      <c r="D283" s="21"/>
      <c r="E283" s="15" t="s">
        <v>247</v>
      </c>
      <c r="F283" s="13">
        <f t="shared" ref="F283" si="98">SUM(F284:F285)</f>
        <v>5</v>
      </c>
      <c r="G283" s="13">
        <f>H283-F283</f>
        <v>973</v>
      </c>
      <c r="H283" s="16">
        <v>978</v>
      </c>
    </row>
    <row r="284" spans="1:8">
      <c r="A284" s="18"/>
      <c r="B284" s="18"/>
      <c r="C284" s="13">
        <f>D284-B284</f>
        <v>0</v>
      </c>
      <c r="D284" s="21"/>
      <c r="E284" s="15" t="s">
        <v>248</v>
      </c>
      <c r="F284" s="18">
        <v>5</v>
      </c>
      <c r="G284" s="13">
        <f>H284-F284</f>
        <v>116</v>
      </c>
      <c r="H284" s="19">
        <v>121</v>
      </c>
    </row>
    <row r="285" spans="1:8">
      <c r="A285" s="18"/>
      <c r="B285" s="18"/>
      <c r="C285" s="13">
        <f>D285-B285</f>
        <v>0</v>
      </c>
      <c r="D285" s="21"/>
      <c r="E285" s="15" t="s">
        <v>249</v>
      </c>
      <c r="F285" s="18"/>
      <c r="G285" s="13">
        <f>H285-F285</f>
        <v>857</v>
      </c>
      <c r="H285" s="19">
        <v>857</v>
      </c>
    </row>
    <row r="286" ht="40.5" spans="1:8">
      <c r="A286" s="18"/>
      <c r="B286" s="18"/>
      <c r="C286" s="13">
        <f>D286-B286</f>
        <v>0</v>
      </c>
      <c r="D286" s="21"/>
      <c r="E286" s="15" t="s">
        <v>250</v>
      </c>
      <c r="F286" s="13">
        <f t="shared" ref="F286" si="99">SUM(F287:F288)</f>
        <v>21081</v>
      </c>
      <c r="G286" s="13">
        <f>H286-F286</f>
        <v>2079</v>
      </c>
      <c r="H286" s="16">
        <v>23160</v>
      </c>
    </row>
    <row r="287" ht="40.5" spans="1:8">
      <c r="A287" s="18"/>
      <c r="B287" s="18"/>
      <c r="C287" s="13">
        <f>D287-B287</f>
        <v>0</v>
      </c>
      <c r="D287" s="21"/>
      <c r="E287" s="15" t="s">
        <v>251</v>
      </c>
      <c r="F287" s="18">
        <v>3281</v>
      </c>
      <c r="G287" s="13">
        <f>H287-F287</f>
        <v>-3281</v>
      </c>
      <c r="H287" s="19">
        <v>0</v>
      </c>
    </row>
    <row r="288" ht="40.5" spans="1:8">
      <c r="A288" s="18"/>
      <c r="B288" s="18"/>
      <c r="C288" s="13">
        <f>D288-B288</f>
        <v>0</v>
      </c>
      <c r="D288" s="21"/>
      <c r="E288" s="15" t="s">
        <v>252</v>
      </c>
      <c r="F288" s="18">
        <v>17800</v>
      </c>
      <c r="G288" s="13">
        <f>H288-F288</f>
        <v>5360</v>
      </c>
      <c r="H288" s="19">
        <v>23160</v>
      </c>
    </row>
    <row r="289" spans="1:8">
      <c r="A289" s="18"/>
      <c r="B289" s="18"/>
      <c r="C289" s="13">
        <f>D289-B289</f>
        <v>0</v>
      </c>
      <c r="D289" s="21"/>
      <c r="E289" s="15" t="s">
        <v>253</v>
      </c>
      <c r="F289" s="13">
        <f t="shared" ref="F289" si="100">SUM(F290:F292)</f>
        <v>207</v>
      </c>
      <c r="G289" s="13">
        <f>H289-F289</f>
        <v>32</v>
      </c>
      <c r="H289" s="16">
        <v>239</v>
      </c>
    </row>
    <row r="290" spans="1:8">
      <c r="A290" s="18"/>
      <c r="B290" s="18"/>
      <c r="C290" s="13">
        <f>D290-B290</f>
        <v>0</v>
      </c>
      <c r="D290" s="21"/>
      <c r="E290" s="15" t="s">
        <v>11</v>
      </c>
      <c r="F290" s="18">
        <v>92</v>
      </c>
      <c r="G290" s="13">
        <f>H290-F290</f>
        <v>7</v>
      </c>
      <c r="H290" s="19">
        <v>99</v>
      </c>
    </row>
    <row r="291" spans="1:8">
      <c r="A291" s="18"/>
      <c r="B291" s="18"/>
      <c r="C291" s="13">
        <f>D291-B291</f>
        <v>0</v>
      </c>
      <c r="D291" s="21"/>
      <c r="E291" s="15" t="s">
        <v>254</v>
      </c>
      <c r="F291" s="18"/>
      <c r="G291" s="13">
        <f>H291-F291</f>
        <v>35</v>
      </c>
      <c r="H291" s="19">
        <v>35</v>
      </c>
    </row>
    <row r="292" spans="1:8">
      <c r="A292" s="18"/>
      <c r="B292" s="18"/>
      <c r="C292" s="13">
        <f>D292-B292</f>
        <v>0</v>
      </c>
      <c r="D292" s="21"/>
      <c r="E292" s="15" t="s">
        <v>19</v>
      </c>
      <c r="F292" s="18">
        <v>115</v>
      </c>
      <c r="G292" s="13">
        <f>H292-F292</f>
        <v>-10</v>
      </c>
      <c r="H292" s="19">
        <v>105</v>
      </c>
    </row>
    <row r="293" spans="1:8">
      <c r="A293" s="18"/>
      <c r="B293" s="18"/>
      <c r="C293" s="13">
        <f t="shared" ref="C293" si="101">D293-B293</f>
        <v>0</v>
      </c>
      <c r="D293" s="21"/>
      <c r="E293" s="15" t="s">
        <v>255</v>
      </c>
      <c r="F293" s="13">
        <f>SUM(F294)</f>
        <v>1178</v>
      </c>
      <c r="G293" s="13">
        <f>H293-F293</f>
        <v>-50</v>
      </c>
      <c r="H293" s="19">
        <v>1128</v>
      </c>
    </row>
    <row r="294" spans="1:8">
      <c r="A294" s="18"/>
      <c r="B294" s="18"/>
      <c r="C294" s="13">
        <f t="shared" ref="C294:C323" si="102">D294-B294</f>
        <v>0</v>
      </c>
      <c r="D294" s="21"/>
      <c r="E294" s="15" t="s">
        <v>255</v>
      </c>
      <c r="F294" s="18">
        <v>1178</v>
      </c>
      <c r="G294" s="13">
        <f t="shared" ref="G294:G325" si="103">H294-F294</f>
        <v>-50</v>
      </c>
      <c r="H294" s="19">
        <v>1128</v>
      </c>
    </row>
    <row r="295" spans="1:8">
      <c r="A295" s="18"/>
      <c r="B295" s="18"/>
      <c r="C295" s="13">
        <f>D295-B295</f>
        <v>0</v>
      </c>
      <c r="D295" s="21"/>
      <c r="E295" s="15" t="s">
        <v>256</v>
      </c>
      <c r="F295" s="13">
        <f t="shared" ref="F295" si="104">F296+F299+F303+F306+F315+F318+F322+F327+F330+F333+F336+F342+F344</f>
        <v>59540</v>
      </c>
      <c r="G295" s="13">
        <f>H295-F295</f>
        <v>-16242</v>
      </c>
      <c r="H295" s="16">
        <v>43298</v>
      </c>
    </row>
    <row r="296" spans="1:8">
      <c r="A296" s="18"/>
      <c r="B296" s="18"/>
      <c r="C296" s="13">
        <f>D296-B296</f>
        <v>0</v>
      </c>
      <c r="D296" s="21"/>
      <c r="E296" s="15" t="s">
        <v>257</v>
      </c>
      <c r="F296" s="13">
        <f t="shared" ref="F296" si="105">SUM(F297:F298)</f>
        <v>362</v>
      </c>
      <c r="G296" s="13">
        <f>H296-F296</f>
        <v>-9</v>
      </c>
      <c r="H296" s="16">
        <v>353</v>
      </c>
    </row>
    <row r="297" spans="1:8">
      <c r="A297" s="18"/>
      <c r="B297" s="18"/>
      <c r="C297" s="13">
        <f>D297-B297</f>
        <v>0</v>
      </c>
      <c r="D297" s="21"/>
      <c r="E297" s="15" t="s">
        <v>11</v>
      </c>
      <c r="F297" s="18">
        <v>362</v>
      </c>
      <c r="G297" s="13">
        <f>H297-F297</f>
        <v>-9</v>
      </c>
      <c r="H297" s="19">
        <v>353</v>
      </c>
    </row>
    <row r="298" spans="1:8">
      <c r="A298" s="18"/>
      <c r="B298" s="18"/>
      <c r="C298" s="13">
        <f>D298-B298</f>
        <v>0</v>
      </c>
      <c r="D298" s="21"/>
      <c r="E298" s="15" t="s">
        <v>258</v>
      </c>
      <c r="F298" s="18"/>
      <c r="G298" s="13">
        <f>H298-F298</f>
        <v>0</v>
      </c>
      <c r="H298" s="19">
        <v>0</v>
      </c>
    </row>
    <row r="299" spans="1:8">
      <c r="A299" s="18"/>
      <c r="B299" s="18"/>
      <c r="C299" s="13">
        <f>D299-B299</f>
        <v>0</v>
      </c>
      <c r="D299" s="21"/>
      <c r="E299" s="15" t="s">
        <v>259</v>
      </c>
      <c r="F299" s="13">
        <f t="shared" ref="F299" si="106">SUM(F300:F302)</f>
        <v>7867</v>
      </c>
      <c r="G299" s="13">
        <f>H299-F299</f>
        <v>-1356</v>
      </c>
      <c r="H299" s="16">
        <v>6511</v>
      </c>
    </row>
    <row r="300" spans="1:8">
      <c r="A300" s="18"/>
      <c r="B300" s="18"/>
      <c r="C300" s="13">
        <f>D300-B300</f>
        <v>0</v>
      </c>
      <c r="D300" s="21"/>
      <c r="E300" s="15" t="s">
        <v>260</v>
      </c>
      <c r="F300" s="18">
        <v>4902</v>
      </c>
      <c r="G300" s="13">
        <f>H300-F300</f>
        <v>-897</v>
      </c>
      <c r="H300" s="19">
        <v>4005</v>
      </c>
    </row>
    <row r="301" spans="1:8">
      <c r="A301" s="18"/>
      <c r="B301" s="18"/>
      <c r="C301" s="13">
        <f>D301-B301</f>
        <v>0</v>
      </c>
      <c r="D301" s="21"/>
      <c r="E301" s="15" t="s">
        <v>261</v>
      </c>
      <c r="F301" s="18">
        <v>2501</v>
      </c>
      <c r="G301" s="13">
        <f>H301-F301</f>
        <v>-464</v>
      </c>
      <c r="H301" s="19">
        <v>2037</v>
      </c>
    </row>
    <row r="302" spans="1:8">
      <c r="A302" s="18"/>
      <c r="B302" s="18"/>
      <c r="C302" s="13">
        <f>D302-B302</f>
        <v>0</v>
      </c>
      <c r="D302" s="21"/>
      <c r="E302" s="15" t="s">
        <v>262</v>
      </c>
      <c r="F302" s="18">
        <v>464</v>
      </c>
      <c r="G302" s="13">
        <f>H302-F302</f>
        <v>5</v>
      </c>
      <c r="H302" s="19">
        <v>469</v>
      </c>
    </row>
    <row r="303" spans="1:8">
      <c r="A303" s="18"/>
      <c r="B303" s="18"/>
      <c r="C303" s="13">
        <f>D303-B303</f>
        <v>0</v>
      </c>
      <c r="D303" s="21"/>
      <c r="E303" s="15" t="s">
        <v>263</v>
      </c>
      <c r="F303" s="13">
        <f t="shared" ref="F303" si="107">SUM(F304:F305)</f>
        <v>10222</v>
      </c>
      <c r="G303" s="13">
        <f>H303-F303</f>
        <v>-3243</v>
      </c>
      <c r="H303" s="16">
        <v>6979</v>
      </c>
    </row>
    <row r="304" spans="1:8">
      <c r="A304" s="18"/>
      <c r="B304" s="18"/>
      <c r="C304" s="13">
        <f>D304-B304</f>
        <v>0</v>
      </c>
      <c r="D304" s="21"/>
      <c r="E304" s="15" t="s">
        <v>264</v>
      </c>
      <c r="F304" s="18">
        <v>8962</v>
      </c>
      <c r="G304" s="13">
        <f>H304-F304</f>
        <v>-2356</v>
      </c>
      <c r="H304" s="19">
        <v>6606</v>
      </c>
    </row>
    <row r="305" spans="1:8">
      <c r="A305" s="18"/>
      <c r="B305" s="18"/>
      <c r="C305" s="13">
        <f>D305-B305</f>
        <v>0</v>
      </c>
      <c r="D305" s="21"/>
      <c r="E305" s="15" t="s">
        <v>265</v>
      </c>
      <c r="F305" s="18">
        <v>1260</v>
      </c>
      <c r="G305" s="13">
        <f>H305-F305</f>
        <v>-887</v>
      </c>
      <c r="H305" s="19">
        <v>373</v>
      </c>
    </row>
    <row r="306" spans="1:8">
      <c r="A306" s="18"/>
      <c r="B306" s="18"/>
      <c r="C306" s="13">
        <f>D306-B306</f>
        <v>0</v>
      </c>
      <c r="D306" s="21"/>
      <c r="E306" s="15" t="s">
        <v>266</v>
      </c>
      <c r="F306" s="13">
        <f t="shared" ref="F306" si="108">SUM(F307:F314)</f>
        <v>16483</v>
      </c>
      <c r="G306" s="13">
        <f>H306-F306</f>
        <v>-9877</v>
      </c>
      <c r="H306" s="16">
        <v>6606</v>
      </c>
    </row>
    <row r="307" spans="1:8">
      <c r="A307" s="18"/>
      <c r="B307" s="18"/>
      <c r="C307" s="13">
        <f>D307-B307</f>
        <v>0</v>
      </c>
      <c r="D307" s="21"/>
      <c r="E307" s="15" t="s">
        <v>267</v>
      </c>
      <c r="F307" s="18">
        <v>1218</v>
      </c>
      <c r="G307" s="13">
        <f>H307-F307</f>
        <v>69</v>
      </c>
      <c r="H307" s="19">
        <v>1287</v>
      </c>
    </row>
    <row r="308" spans="1:8">
      <c r="A308" s="18"/>
      <c r="B308" s="18"/>
      <c r="C308" s="13">
        <f>D308-B308</f>
        <v>0</v>
      </c>
      <c r="D308" s="21"/>
      <c r="E308" s="15" t="s">
        <v>268</v>
      </c>
      <c r="F308" s="18">
        <v>350</v>
      </c>
      <c r="G308" s="13">
        <f>H308-F308</f>
        <v>-50</v>
      </c>
      <c r="H308" s="19">
        <v>300</v>
      </c>
    </row>
    <row r="309" spans="1:8">
      <c r="A309" s="18"/>
      <c r="B309" s="18"/>
      <c r="C309" s="13">
        <f>D309-B309</f>
        <v>0</v>
      </c>
      <c r="D309" s="21"/>
      <c r="E309" s="15" t="s">
        <v>269</v>
      </c>
      <c r="F309" s="18">
        <v>1105</v>
      </c>
      <c r="G309" s="13">
        <f>H309-F309</f>
        <v>-56</v>
      </c>
      <c r="H309" s="19">
        <v>1049</v>
      </c>
    </row>
    <row r="310" spans="1:8">
      <c r="A310" s="18"/>
      <c r="B310" s="18"/>
      <c r="C310" s="13">
        <f>D310-B310</f>
        <v>0</v>
      </c>
      <c r="D310" s="21"/>
      <c r="E310" s="15" t="s">
        <v>270</v>
      </c>
      <c r="F310" s="18"/>
      <c r="G310" s="13">
        <f>H310-F310</f>
        <v>0</v>
      </c>
      <c r="H310" s="19">
        <v>0</v>
      </c>
    </row>
    <row r="311" spans="1:8">
      <c r="A311" s="18"/>
      <c r="B311" s="18"/>
      <c r="C311" s="13">
        <f>D311-B311</f>
        <v>0</v>
      </c>
      <c r="D311" s="21"/>
      <c r="E311" s="15" t="s">
        <v>271</v>
      </c>
      <c r="F311" s="18">
        <v>5800</v>
      </c>
      <c r="G311" s="13">
        <f>H311-F311</f>
        <v>-5349</v>
      </c>
      <c r="H311" s="19">
        <v>451</v>
      </c>
    </row>
    <row r="312" spans="1:8">
      <c r="A312" s="18"/>
      <c r="B312" s="18"/>
      <c r="C312" s="13">
        <f>D312-B312</f>
        <v>0</v>
      </c>
      <c r="D312" s="21"/>
      <c r="E312" s="15" t="s">
        <v>272</v>
      </c>
      <c r="F312" s="18">
        <v>476</v>
      </c>
      <c r="G312" s="13">
        <f>H312-F312</f>
        <v>-476</v>
      </c>
      <c r="H312" s="19">
        <v>0</v>
      </c>
    </row>
    <row r="313" spans="1:8">
      <c r="A313" s="18"/>
      <c r="B313" s="18"/>
      <c r="C313" s="13">
        <f>D313-B313</f>
        <v>0</v>
      </c>
      <c r="D313" s="21"/>
      <c r="E313" s="15" t="s">
        <v>273</v>
      </c>
      <c r="F313" s="18"/>
      <c r="G313" s="13">
        <f>H313-F313</f>
        <v>1379</v>
      </c>
      <c r="H313" s="19">
        <v>1379</v>
      </c>
    </row>
    <row r="314" spans="1:8">
      <c r="A314" s="18"/>
      <c r="B314" s="18"/>
      <c r="C314" s="13">
        <f>D314-B314</f>
        <v>0</v>
      </c>
      <c r="D314" s="21"/>
      <c r="E314" s="15" t="s">
        <v>274</v>
      </c>
      <c r="F314" s="18">
        <v>7534</v>
      </c>
      <c r="G314" s="13">
        <f>H314-F314</f>
        <v>-5394</v>
      </c>
      <c r="H314" s="19">
        <v>2140</v>
      </c>
    </row>
    <row r="315" spans="1:8">
      <c r="A315" s="18"/>
      <c r="B315" s="18"/>
      <c r="C315" s="13">
        <f>D315-B315</f>
        <v>0</v>
      </c>
      <c r="D315" s="21"/>
      <c r="E315" s="15" t="s">
        <v>275</v>
      </c>
      <c r="F315" s="13">
        <f>SUM(F316:F317)</f>
        <v>220</v>
      </c>
      <c r="G315" s="13">
        <f>H315-F315</f>
        <v>-220</v>
      </c>
      <c r="H315" s="19">
        <v>0</v>
      </c>
    </row>
    <row r="316" spans="1:8">
      <c r="A316" s="18"/>
      <c r="B316" s="18"/>
      <c r="C316" s="13">
        <f>D316-B316</f>
        <v>0</v>
      </c>
      <c r="D316" s="21"/>
      <c r="E316" s="15" t="s">
        <v>276</v>
      </c>
      <c r="F316" s="18">
        <v>220</v>
      </c>
      <c r="G316" s="13">
        <f>H316-F316</f>
        <v>-220</v>
      </c>
      <c r="H316" s="19">
        <v>0</v>
      </c>
    </row>
    <row r="317" spans="1:8">
      <c r="A317" s="18"/>
      <c r="B317" s="18"/>
      <c r="C317" s="13">
        <f>D317-B317</f>
        <v>0</v>
      </c>
      <c r="D317" s="21"/>
      <c r="E317" s="15" t="s">
        <v>277</v>
      </c>
      <c r="F317" s="18"/>
      <c r="G317" s="13">
        <f>H317-F317</f>
        <v>0</v>
      </c>
      <c r="H317" s="19">
        <v>0</v>
      </c>
    </row>
    <row r="318" spans="1:8">
      <c r="A318" s="18"/>
      <c r="B318" s="18"/>
      <c r="C318" s="13">
        <f>D318-B318</f>
        <v>0</v>
      </c>
      <c r="D318" s="21"/>
      <c r="E318" s="15" t="s">
        <v>278</v>
      </c>
      <c r="F318" s="13">
        <f t="shared" ref="F318" si="109">SUM(F319:F321)</f>
        <v>5906</v>
      </c>
      <c r="G318" s="13">
        <f>H318-F318</f>
        <v>-4284</v>
      </c>
      <c r="H318" s="16">
        <v>1622</v>
      </c>
    </row>
    <row r="319" spans="1:8">
      <c r="A319" s="18"/>
      <c r="B319" s="18"/>
      <c r="C319" s="13">
        <f>D319-B319</f>
        <v>0</v>
      </c>
      <c r="D319" s="21"/>
      <c r="E319" s="15" t="s">
        <v>279</v>
      </c>
      <c r="F319" s="18"/>
      <c r="G319" s="13">
        <f>H319-F319</f>
        <v>0</v>
      </c>
      <c r="H319" s="19">
        <v>0</v>
      </c>
    </row>
    <row r="320" spans="1:8">
      <c r="A320" s="18"/>
      <c r="B320" s="18"/>
      <c r="C320" s="13">
        <f>D320-B320</f>
        <v>0</v>
      </c>
      <c r="D320" s="21"/>
      <c r="E320" s="15" t="s">
        <v>280</v>
      </c>
      <c r="F320" s="18">
        <v>2266</v>
      </c>
      <c r="G320" s="13">
        <f>H320-F320</f>
        <v>-644</v>
      </c>
      <c r="H320" s="19">
        <v>1622</v>
      </c>
    </row>
    <row r="321" spans="1:8">
      <c r="A321" s="18"/>
      <c r="B321" s="18"/>
      <c r="C321" s="13">
        <f>D321-B321</f>
        <v>0</v>
      </c>
      <c r="D321" s="21"/>
      <c r="E321" s="15" t="s">
        <v>281</v>
      </c>
      <c r="F321" s="18">
        <v>3640</v>
      </c>
      <c r="G321" s="13">
        <f>H321-F321</f>
        <v>-3640</v>
      </c>
      <c r="H321" s="19">
        <v>0</v>
      </c>
    </row>
    <row r="322" spans="1:8">
      <c r="A322" s="18"/>
      <c r="B322" s="18"/>
      <c r="C322" s="13">
        <f>D322-B322</f>
        <v>0</v>
      </c>
      <c r="D322" s="21"/>
      <c r="E322" s="15" t="s">
        <v>282</v>
      </c>
      <c r="F322" s="13">
        <f t="shared" ref="F322" si="110">SUM(F323:F326)</f>
        <v>9069</v>
      </c>
      <c r="G322" s="13">
        <f>H322-F322</f>
        <v>-203</v>
      </c>
      <c r="H322" s="16">
        <v>8866</v>
      </c>
    </row>
    <row r="323" spans="1:8">
      <c r="A323" s="18"/>
      <c r="B323" s="18"/>
      <c r="C323" s="13">
        <f>D323-B323</f>
        <v>0</v>
      </c>
      <c r="D323" s="21"/>
      <c r="E323" s="15" t="s">
        <v>283</v>
      </c>
      <c r="F323" s="18">
        <v>1442</v>
      </c>
      <c r="G323" s="13">
        <f>H323-F323</f>
        <v>-87</v>
      </c>
      <c r="H323" s="19">
        <v>1355</v>
      </c>
    </row>
    <row r="324" spans="1:8">
      <c r="A324" s="18"/>
      <c r="B324" s="18"/>
      <c r="C324" s="13">
        <f t="shared" ref="C324" si="111">D324-B324</f>
        <v>0</v>
      </c>
      <c r="D324" s="21"/>
      <c r="E324" s="15" t="s">
        <v>284</v>
      </c>
      <c r="F324" s="18">
        <v>6729</v>
      </c>
      <c r="G324" s="13">
        <f>H324-F324</f>
        <v>-150</v>
      </c>
      <c r="H324" s="19">
        <v>6579</v>
      </c>
    </row>
    <row r="325" spans="1:8">
      <c r="A325" s="18"/>
      <c r="B325" s="18"/>
      <c r="C325" s="13">
        <f t="shared" ref="C325" si="112">D325-B325</f>
        <v>0</v>
      </c>
      <c r="D325" s="21"/>
      <c r="E325" s="15" t="s">
        <v>285</v>
      </c>
      <c r="F325" s="18">
        <v>898</v>
      </c>
      <c r="G325" s="13">
        <f t="shared" ref="G325" si="113">H325-F325</f>
        <v>-630</v>
      </c>
      <c r="H325" s="19">
        <v>268</v>
      </c>
    </row>
    <row r="326" spans="1:8">
      <c r="A326" s="18"/>
      <c r="B326" s="18"/>
      <c r="C326" s="13">
        <f t="shared" ref="C326:C356" si="114">D326-B326</f>
        <v>0</v>
      </c>
      <c r="D326" s="21"/>
      <c r="E326" s="15" t="s">
        <v>286</v>
      </c>
      <c r="F326" s="18"/>
      <c r="G326" s="13">
        <f t="shared" ref="G326:G357" si="115">H326-F326</f>
        <v>664</v>
      </c>
      <c r="H326" s="19">
        <v>664</v>
      </c>
    </row>
    <row r="327" ht="40.5" spans="1:8">
      <c r="A327" s="18"/>
      <c r="B327" s="18"/>
      <c r="C327" s="13">
        <f>D327-B327</f>
        <v>0</v>
      </c>
      <c r="D327" s="21"/>
      <c r="E327" s="15" t="s">
        <v>287</v>
      </c>
      <c r="F327" s="13">
        <f t="shared" ref="F327" si="116">SUM(F328:F329)</f>
        <v>6144</v>
      </c>
      <c r="G327" s="13">
        <f>H327-F327</f>
        <v>2685</v>
      </c>
      <c r="H327" s="16">
        <v>8829</v>
      </c>
    </row>
    <row r="328" ht="40.5" spans="1:8">
      <c r="A328" s="18"/>
      <c r="B328" s="18"/>
      <c r="C328" s="13">
        <f>D328-B328</f>
        <v>0</v>
      </c>
      <c r="D328" s="21"/>
      <c r="E328" s="15" t="s">
        <v>288</v>
      </c>
      <c r="F328" s="18">
        <v>784</v>
      </c>
      <c r="G328" s="13">
        <f>H328-F328</f>
        <v>8045</v>
      </c>
      <c r="H328" s="19">
        <v>8829</v>
      </c>
    </row>
    <row r="329" ht="40.5" spans="1:8">
      <c r="A329" s="18"/>
      <c r="B329" s="18"/>
      <c r="C329" s="13">
        <f>D329-B329</f>
        <v>0</v>
      </c>
      <c r="D329" s="21"/>
      <c r="E329" s="20" t="s">
        <v>289</v>
      </c>
      <c r="F329" s="18">
        <v>5360</v>
      </c>
      <c r="G329" s="13">
        <f>H329-F329</f>
        <v>-5360</v>
      </c>
      <c r="H329" s="19">
        <v>0</v>
      </c>
    </row>
    <row r="330" spans="1:8">
      <c r="A330" s="18"/>
      <c r="B330" s="18"/>
      <c r="C330" s="13">
        <f>D330-B330</f>
        <v>0</v>
      </c>
      <c r="D330" s="21"/>
      <c r="E330" s="15" t="s">
        <v>290</v>
      </c>
      <c r="F330" s="13">
        <f t="shared" ref="F330" si="117">SUM(F331:F332)</f>
        <v>2154</v>
      </c>
      <c r="G330" s="13">
        <f>H330-F330</f>
        <v>157</v>
      </c>
      <c r="H330" s="16">
        <v>2311</v>
      </c>
    </row>
    <row r="331" spans="1:8">
      <c r="A331" s="18"/>
      <c r="B331" s="18"/>
      <c r="C331" s="13">
        <f>D331-B331</f>
        <v>0</v>
      </c>
      <c r="D331" s="21"/>
      <c r="E331" s="15" t="s">
        <v>291</v>
      </c>
      <c r="F331" s="18">
        <v>2154</v>
      </c>
      <c r="G331" s="13">
        <f>H331-F331</f>
        <v>157</v>
      </c>
      <c r="H331" s="19">
        <v>2311</v>
      </c>
    </row>
    <row r="332" spans="1:8">
      <c r="A332" s="18"/>
      <c r="B332" s="18"/>
      <c r="C332" s="13">
        <f>D332-B332</f>
        <v>0</v>
      </c>
      <c r="D332" s="21"/>
      <c r="E332" s="15" t="s">
        <v>292</v>
      </c>
      <c r="F332" s="18"/>
      <c r="G332" s="13">
        <f>H332-F332</f>
        <v>0</v>
      </c>
      <c r="H332" s="19">
        <v>0</v>
      </c>
    </row>
    <row r="333" spans="1:8">
      <c r="A333" s="18"/>
      <c r="B333" s="18"/>
      <c r="C333" s="13">
        <f>D333-B333</f>
        <v>0</v>
      </c>
      <c r="D333" s="21"/>
      <c r="E333" s="15" t="s">
        <v>293</v>
      </c>
      <c r="F333" s="13">
        <f>SUM(F334:F335)</f>
        <v>104</v>
      </c>
      <c r="G333" s="13">
        <f>H333-F333</f>
        <v>-87</v>
      </c>
      <c r="H333" s="19">
        <v>17</v>
      </c>
    </row>
    <row r="334" spans="1:8">
      <c r="A334" s="18"/>
      <c r="B334" s="18"/>
      <c r="C334" s="13">
        <f>D334-B334</f>
        <v>0</v>
      </c>
      <c r="D334" s="21"/>
      <c r="E334" s="15" t="s">
        <v>294</v>
      </c>
      <c r="F334" s="18">
        <v>104</v>
      </c>
      <c r="G334" s="13">
        <f>H334-F334</f>
        <v>-87</v>
      </c>
      <c r="H334" s="19">
        <v>17</v>
      </c>
    </row>
    <row r="335" spans="1:8">
      <c r="A335" s="18"/>
      <c r="B335" s="18"/>
      <c r="C335" s="13">
        <f>D335-B335</f>
        <v>0</v>
      </c>
      <c r="D335" s="21"/>
      <c r="E335" s="15" t="s">
        <v>295</v>
      </c>
      <c r="F335" s="18"/>
      <c r="G335" s="13">
        <f>H335-F335</f>
        <v>0</v>
      </c>
      <c r="H335" s="19">
        <v>0</v>
      </c>
    </row>
    <row r="336" spans="1:8">
      <c r="A336" s="18"/>
      <c r="B336" s="18"/>
      <c r="C336" s="13">
        <f>D336-B336</f>
        <v>0</v>
      </c>
      <c r="D336" s="21"/>
      <c r="E336" s="15" t="s">
        <v>296</v>
      </c>
      <c r="F336" s="13">
        <f t="shared" ref="F336" si="118">SUM(F337:F341)</f>
        <v>708</v>
      </c>
      <c r="G336" s="13">
        <f>H336-F336</f>
        <v>0</v>
      </c>
      <c r="H336" s="16">
        <v>708</v>
      </c>
    </row>
    <row r="337" spans="1:8">
      <c r="A337" s="18"/>
      <c r="B337" s="18"/>
      <c r="C337" s="13">
        <f>D337-B337</f>
        <v>0</v>
      </c>
      <c r="D337" s="21"/>
      <c r="E337" s="15" t="s">
        <v>11</v>
      </c>
      <c r="F337" s="18">
        <v>122</v>
      </c>
      <c r="G337" s="13">
        <f>H337-F337</f>
        <v>-28</v>
      </c>
      <c r="H337" s="19">
        <v>94</v>
      </c>
    </row>
    <row r="338" spans="1:8">
      <c r="A338" s="18"/>
      <c r="B338" s="18"/>
      <c r="C338" s="13">
        <f>D338-B338</f>
        <v>0</v>
      </c>
      <c r="D338" s="21"/>
      <c r="E338" s="15" t="s">
        <v>297</v>
      </c>
      <c r="F338" s="18"/>
      <c r="G338" s="13">
        <f>H338-F338</f>
        <v>0</v>
      </c>
      <c r="H338" s="19">
        <v>0</v>
      </c>
    </row>
    <row r="339" spans="1:8">
      <c r="A339" s="18"/>
      <c r="B339" s="18"/>
      <c r="C339" s="13">
        <f>D339-B339</f>
        <v>0</v>
      </c>
      <c r="D339" s="21"/>
      <c r="E339" s="15" t="s">
        <v>298</v>
      </c>
      <c r="F339" s="18"/>
      <c r="G339" s="13">
        <f>H339-F339</f>
        <v>0</v>
      </c>
      <c r="H339" s="19">
        <v>0</v>
      </c>
    </row>
    <row r="340" spans="1:8">
      <c r="A340" s="18"/>
      <c r="B340" s="18"/>
      <c r="C340" s="13">
        <f>D340-B340</f>
        <v>0</v>
      </c>
      <c r="D340" s="21"/>
      <c r="E340" s="15" t="s">
        <v>19</v>
      </c>
      <c r="F340" s="18">
        <v>488</v>
      </c>
      <c r="G340" s="13">
        <f>H340-F340</f>
        <v>-27</v>
      </c>
      <c r="H340" s="19">
        <v>461</v>
      </c>
    </row>
    <row r="341" spans="1:8">
      <c r="A341" s="18"/>
      <c r="B341" s="18"/>
      <c r="C341" s="13">
        <f>D341-B341</f>
        <v>0</v>
      </c>
      <c r="D341" s="21"/>
      <c r="E341" s="15" t="s">
        <v>299</v>
      </c>
      <c r="F341" s="18">
        <v>98</v>
      </c>
      <c r="G341" s="13">
        <f>H341-F341</f>
        <v>55</v>
      </c>
      <c r="H341" s="19">
        <v>153</v>
      </c>
    </row>
    <row r="342" spans="1:8">
      <c r="A342" s="18"/>
      <c r="B342" s="18"/>
      <c r="C342" s="13">
        <f>D342-B342</f>
        <v>0</v>
      </c>
      <c r="D342" s="21"/>
      <c r="E342" s="15" t="s">
        <v>300</v>
      </c>
      <c r="F342" s="13">
        <f>SUM(F343)</f>
        <v>9</v>
      </c>
      <c r="G342" s="13">
        <f>H342-F342</f>
        <v>1</v>
      </c>
      <c r="H342" s="19">
        <v>10</v>
      </c>
    </row>
    <row r="343" spans="1:8">
      <c r="A343" s="18"/>
      <c r="B343" s="18"/>
      <c r="C343" s="13">
        <f>D343-B343</f>
        <v>0</v>
      </c>
      <c r="D343" s="21"/>
      <c r="E343" s="15" t="s">
        <v>300</v>
      </c>
      <c r="F343" s="18">
        <v>9</v>
      </c>
      <c r="G343" s="13">
        <f>H343-F343</f>
        <v>1</v>
      </c>
      <c r="H343" s="19">
        <v>10</v>
      </c>
    </row>
    <row r="344" spans="1:8">
      <c r="A344" s="18"/>
      <c r="B344" s="18"/>
      <c r="C344" s="13">
        <f>D344-B344</f>
        <v>0</v>
      </c>
      <c r="D344" s="21"/>
      <c r="E344" s="15" t="s">
        <v>301</v>
      </c>
      <c r="F344" s="13">
        <f>SUM(F345)</f>
        <v>292</v>
      </c>
      <c r="G344" s="13">
        <f>H344-F344</f>
        <v>194</v>
      </c>
      <c r="H344" s="19">
        <v>486</v>
      </c>
    </row>
    <row r="345" spans="1:8">
      <c r="A345" s="18"/>
      <c r="B345" s="18"/>
      <c r="C345" s="13">
        <f>D345-B345</f>
        <v>0</v>
      </c>
      <c r="D345" s="21"/>
      <c r="E345" s="15" t="s">
        <v>301</v>
      </c>
      <c r="F345" s="18">
        <v>292</v>
      </c>
      <c r="G345" s="13">
        <f>H345-F345</f>
        <v>194</v>
      </c>
      <c r="H345" s="19">
        <v>486</v>
      </c>
    </row>
    <row r="346" spans="1:8">
      <c r="A346" s="18"/>
      <c r="B346" s="18"/>
      <c r="C346" s="13">
        <f>D346-B346</f>
        <v>0</v>
      </c>
      <c r="D346" s="21"/>
      <c r="E346" s="15" t="s">
        <v>302</v>
      </c>
      <c r="F346" s="13">
        <f t="shared" ref="F346" si="119">F347+F352+F354+F358+F361+F365+F367+F369+F373+F375</f>
        <v>6315</v>
      </c>
      <c r="G346" s="13">
        <f>H346-F346</f>
        <v>-1165</v>
      </c>
      <c r="H346" s="16">
        <v>5150</v>
      </c>
    </row>
    <row r="347" spans="1:8">
      <c r="A347" s="18"/>
      <c r="B347" s="18"/>
      <c r="C347" s="13">
        <f>D347-B347</f>
        <v>0</v>
      </c>
      <c r="D347" s="21"/>
      <c r="E347" s="15" t="s">
        <v>303</v>
      </c>
      <c r="F347" s="18"/>
      <c r="G347" s="13">
        <f>H347-F347</f>
        <v>0</v>
      </c>
      <c r="H347" s="19">
        <v>0</v>
      </c>
    </row>
    <row r="348" spans="1:8">
      <c r="A348" s="18"/>
      <c r="B348" s="18"/>
      <c r="C348" s="13">
        <f>D348-B348</f>
        <v>0</v>
      </c>
      <c r="D348" s="21"/>
      <c r="E348" s="15" t="s">
        <v>11</v>
      </c>
      <c r="F348" s="18"/>
      <c r="G348" s="13">
        <f>H348-F348</f>
        <v>0</v>
      </c>
      <c r="H348" s="19">
        <v>0</v>
      </c>
    </row>
    <row r="349" spans="1:8">
      <c r="A349" s="18"/>
      <c r="B349" s="18"/>
      <c r="C349" s="13">
        <f>D349-B349</f>
        <v>0</v>
      </c>
      <c r="D349" s="21"/>
      <c r="E349" s="15" t="s">
        <v>304</v>
      </c>
      <c r="F349" s="18"/>
      <c r="G349" s="13">
        <f>H349-F349</f>
        <v>0</v>
      </c>
      <c r="H349" s="19">
        <v>0</v>
      </c>
    </row>
    <row r="350" spans="1:8">
      <c r="A350" s="18"/>
      <c r="B350" s="18"/>
      <c r="C350" s="13">
        <f>D350-B350</f>
        <v>0</v>
      </c>
      <c r="D350" s="21"/>
      <c r="E350" s="20" t="s">
        <v>305</v>
      </c>
      <c r="F350" s="18"/>
      <c r="G350" s="13">
        <f>H350-F350</f>
        <v>0</v>
      </c>
      <c r="H350" s="19">
        <v>0</v>
      </c>
    </row>
    <row r="351" spans="1:8">
      <c r="A351" s="18"/>
      <c r="B351" s="18"/>
      <c r="C351" s="13">
        <f>D351-B351</f>
        <v>0</v>
      </c>
      <c r="D351" s="21"/>
      <c r="E351" s="15" t="s">
        <v>306</v>
      </c>
      <c r="F351" s="18"/>
      <c r="G351" s="13">
        <f>H351-F351</f>
        <v>0</v>
      </c>
      <c r="H351" s="19">
        <v>0</v>
      </c>
    </row>
    <row r="352" spans="1:8">
      <c r="A352" s="18"/>
      <c r="B352" s="18"/>
      <c r="C352" s="13">
        <f>D352-B352</f>
        <v>0</v>
      </c>
      <c r="D352" s="21"/>
      <c r="E352" s="15" t="s">
        <v>307</v>
      </c>
      <c r="F352" s="13">
        <f>SUM(F353)</f>
        <v>0</v>
      </c>
      <c r="G352" s="13">
        <f>H352-F352</f>
        <v>0</v>
      </c>
      <c r="H352" s="19">
        <v>0</v>
      </c>
    </row>
    <row r="353" spans="1:8">
      <c r="A353" s="18"/>
      <c r="B353" s="18"/>
      <c r="C353" s="13">
        <f>D353-B353</f>
        <v>0</v>
      </c>
      <c r="D353" s="21"/>
      <c r="E353" s="15" t="s">
        <v>308</v>
      </c>
      <c r="F353" s="18"/>
      <c r="G353" s="13">
        <f>H353-F353</f>
        <v>0</v>
      </c>
      <c r="H353" s="19">
        <v>0</v>
      </c>
    </row>
    <row r="354" spans="1:8">
      <c r="A354" s="18"/>
      <c r="B354" s="18"/>
      <c r="C354" s="13">
        <f>D354-B354</f>
        <v>0</v>
      </c>
      <c r="D354" s="21"/>
      <c r="E354" s="15" t="s">
        <v>309</v>
      </c>
      <c r="F354" s="13">
        <f t="shared" ref="F354" si="120">SUM(F355:F357)</f>
        <v>4387</v>
      </c>
      <c r="G354" s="13">
        <f>H354-F354</f>
        <v>-1285</v>
      </c>
      <c r="H354" s="16">
        <v>3102</v>
      </c>
    </row>
    <row r="355" spans="1:8">
      <c r="A355" s="18"/>
      <c r="B355" s="18"/>
      <c r="C355" s="13">
        <f>D355-B355</f>
        <v>0</v>
      </c>
      <c r="D355" s="21"/>
      <c r="E355" s="15" t="s">
        <v>310</v>
      </c>
      <c r="F355" s="18">
        <v>4387</v>
      </c>
      <c r="G355" s="13">
        <f>H355-F355</f>
        <v>-1285</v>
      </c>
      <c r="H355" s="19">
        <v>3102</v>
      </c>
    </row>
    <row r="356" spans="1:8">
      <c r="A356" s="18"/>
      <c r="B356" s="18"/>
      <c r="C356" s="13">
        <f>D356-B356</f>
        <v>0</v>
      </c>
      <c r="D356" s="21"/>
      <c r="E356" s="15" t="s">
        <v>311</v>
      </c>
      <c r="F356" s="18"/>
      <c r="G356" s="13">
        <f>H356-F356</f>
        <v>0</v>
      </c>
      <c r="H356" s="19">
        <v>0</v>
      </c>
    </row>
    <row r="357" spans="1:8">
      <c r="A357" s="18"/>
      <c r="B357" s="18"/>
      <c r="C357" s="13">
        <f t="shared" ref="C357" si="121">D357-B357</f>
        <v>0</v>
      </c>
      <c r="D357" s="21"/>
      <c r="E357" s="15" t="s">
        <v>312</v>
      </c>
      <c r="F357" s="18"/>
      <c r="G357" s="13">
        <f>H357-F357</f>
        <v>0</v>
      </c>
      <c r="H357" s="19">
        <v>0</v>
      </c>
    </row>
    <row r="358" spans="1:8">
      <c r="A358" s="18"/>
      <c r="B358" s="18"/>
      <c r="C358" s="13">
        <f t="shared" ref="C358:C387" si="122">D358-B358</f>
        <v>0</v>
      </c>
      <c r="D358" s="21"/>
      <c r="E358" s="15" t="s">
        <v>313</v>
      </c>
      <c r="F358" s="13">
        <f>F359+F360</f>
        <v>1928</v>
      </c>
      <c r="G358" s="13">
        <f t="shared" ref="G358:G389" si="123">H358-F358</f>
        <v>-1867</v>
      </c>
      <c r="H358" s="19">
        <v>61</v>
      </c>
    </row>
    <row r="359" spans="1:8">
      <c r="A359" s="18"/>
      <c r="B359" s="18"/>
      <c r="C359" s="13">
        <f>D359-B359</f>
        <v>0</v>
      </c>
      <c r="D359" s="21"/>
      <c r="E359" s="15" t="s">
        <v>314</v>
      </c>
      <c r="F359" s="18">
        <v>886</v>
      </c>
      <c r="G359" s="13">
        <f>H359-F359</f>
        <v>-825</v>
      </c>
      <c r="H359" s="19">
        <v>61</v>
      </c>
    </row>
    <row r="360" spans="1:8">
      <c r="A360" s="18"/>
      <c r="B360" s="18"/>
      <c r="C360" s="13">
        <f>D360-B360</f>
        <v>0</v>
      </c>
      <c r="D360" s="21"/>
      <c r="E360" s="20" t="s">
        <v>315</v>
      </c>
      <c r="F360" s="18">
        <v>1042</v>
      </c>
      <c r="G360" s="13">
        <f>H360-F360</f>
        <v>-1042</v>
      </c>
      <c r="H360" s="19">
        <v>0</v>
      </c>
    </row>
    <row r="361" spans="1:8">
      <c r="A361" s="18"/>
      <c r="B361" s="18"/>
      <c r="C361" s="13">
        <f>D361-B361</f>
        <v>0</v>
      </c>
      <c r="D361" s="21"/>
      <c r="E361" s="20" t="s">
        <v>316</v>
      </c>
      <c r="F361" s="13">
        <f t="shared" ref="F361" si="124">SUM(F363:F364)</f>
        <v>0</v>
      </c>
      <c r="G361" s="13">
        <f>H361-F361</f>
        <v>1566</v>
      </c>
      <c r="H361" s="16">
        <v>1566</v>
      </c>
    </row>
    <row r="362" spans="1:8">
      <c r="A362" s="18"/>
      <c r="B362" s="18"/>
      <c r="C362" s="13">
        <f>D362-B362</f>
        <v>0</v>
      </c>
      <c r="D362" s="21"/>
      <c r="E362" s="20" t="s">
        <v>317</v>
      </c>
      <c r="F362" s="13"/>
      <c r="G362" s="13">
        <f>H362-F362</f>
        <v>62</v>
      </c>
      <c r="H362" s="19">
        <v>62</v>
      </c>
    </row>
    <row r="363" spans="1:8">
      <c r="A363" s="18"/>
      <c r="B363" s="18"/>
      <c r="C363" s="13">
        <f>D363-B363</f>
        <v>0</v>
      </c>
      <c r="D363" s="21"/>
      <c r="E363" s="15" t="s">
        <v>318</v>
      </c>
      <c r="F363" s="18"/>
      <c r="G363" s="13">
        <f>H363-F363</f>
        <v>1504</v>
      </c>
      <c r="H363" s="19">
        <v>1504</v>
      </c>
    </row>
    <row r="364" spans="1:8">
      <c r="A364" s="18"/>
      <c r="B364" s="18"/>
      <c r="C364" s="13">
        <f>D364-B364</f>
        <v>0</v>
      </c>
      <c r="D364" s="21"/>
      <c r="E364" s="15" t="s">
        <v>319</v>
      </c>
      <c r="F364" s="18"/>
      <c r="G364" s="13">
        <f>H364-F364</f>
        <v>0</v>
      </c>
      <c r="H364" s="19">
        <v>0</v>
      </c>
    </row>
    <row r="365" spans="1:8">
      <c r="A365" s="18"/>
      <c r="B365" s="18"/>
      <c r="C365" s="13">
        <f>D365-B365</f>
        <v>0</v>
      </c>
      <c r="D365" s="21"/>
      <c r="E365" s="15" t="s">
        <v>320</v>
      </c>
      <c r="F365" s="13">
        <f>SUM(F366:F368)</f>
        <v>0</v>
      </c>
      <c r="G365" s="13">
        <f>H365-F365</f>
        <v>0</v>
      </c>
      <c r="H365" s="19">
        <v>0</v>
      </c>
    </row>
    <row r="366" spans="1:8">
      <c r="A366" s="18"/>
      <c r="B366" s="18"/>
      <c r="C366" s="13">
        <f>D366-B366</f>
        <v>0</v>
      </c>
      <c r="D366" s="21"/>
      <c r="E366" s="15" t="s">
        <v>321</v>
      </c>
      <c r="F366" s="18"/>
      <c r="G366" s="13">
        <f>H366-F366</f>
        <v>0</v>
      </c>
      <c r="H366" s="19">
        <v>0</v>
      </c>
    </row>
    <row r="367" spans="1:8">
      <c r="A367" s="18"/>
      <c r="B367" s="18"/>
      <c r="C367" s="13">
        <f>D367-B367</f>
        <v>0</v>
      </c>
      <c r="D367" s="21"/>
      <c r="E367" s="15" t="s">
        <v>322</v>
      </c>
      <c r="F367" s="18"/>
      <c r="G367" s="13">
        <f>H367-F367</f>
        <v>0</v>
      </c>
      <c r="H367" s="19">
        <v>0</v>
      </c>
    </row>
    <row r="368" spans="1:8">
      <c r="A368" s="18"/>
      <c r="B368" s="18"/>
      <c r="C368" s="13">
        <f>D368-B368</f>
        <v>0</v>
      </c>
      <c r="D368" s="21"/>
      <c r="E368" s="15" t="s">
        <v>322</v>
      </c>
      <c r="F368" s="18"/>
      <c r="G368" s="13">
        <f>H368-F368</f>
        <v>0</v>
      </c>
      <c r="H368" s="19">
        <v>0</v>
      </c>
    </row>
    <row r="369" spans="1:8">
      <c r="A369" s="18"/>
      <c r="B369" s="18"/>
      <c r="C369" s="13">
        <f>D369-B369</f>
        <v>0</v>
      </c>
      <c r="D369" s="21"/>
      <c r="E369" s="15" t="s">
        <v>323</v>
      </c>
      <c r="F369" s="13">
        <f>SUM(F370:F372)</f>
        <v>0</v>
      </c>
      <c r="G369" s="13">
        <f>H369-F369</f>
        <v>0</v>
      </c>
      <c r="H369" s="19">
        <v>0</v>
      </c>
    </row>
    <row r="370" spans="1:8">
      <c r="A370" s="18"/>
      <c r="B370" s="18"/>
      <c r="C370" s="13">
        <f>D370-B370</f>
        <v>0</v>
      </c>
      <c r="D370" s="21"/>
      <c r="E370" s="15" t="s">
        <v>324</v>
      </c>
      <c r="F370" s="18"/>
      <c r="G370" s="13">
        <f>H370-F370</f>
        <v>0</v>
      </c>
      <c r="H370" s="19">
        <v>0</v>
      </c>
    </row>
    <row r="371" spans="1:8">
      <c r="A371" s="18"/>
      <c r="B371" s="18"/>
      <c r="C371" s="13">
        <f>D371-B371</f>
        <v>0</v>
      </c>
      <c r="D371" s="21"/>
      <c r="E371" s="15" t="s">
        <v>325</v>
      </c>
      <c r="F371" s="18"/>
      <c r="G371" s="13">
        <f>H371-F371</f>
        <v>0</v>
      </c>
      <c r="H371" s="19">
        <v>0</v>
      </c>
    </row>
    <row r="372" spans="1:8">
      <c r="A372" s="18"/>
      <c r="B372" s="18"/>
      <c r="C372" s="13">
        <f>D372-B372</f>
        <v>0</v>
      </c>
      <c r="D372" s="21"/>
      <c r="E372" s="20" t="s">
        <v>326</v>
      </c>
      <c r="F372" s="18"/>
      <c r="G372" s="13">
        <f>H372-F372</f>
        <v>0</v>
      </c>
      <c r="H372" s="19">
        <v>0</v>
      </c>
    </row>
    <row r="373" spans="1:8">
      <c r="A373" s="18"/>
      <c r="B373" s="18"/>
      <c r="C373" s="13">
        <f>D373-B373</f>
        <v>0</v>
      </c>
      <c r="D373" s="21"/>
      <c r="E373" s="15" t="s">
        <v>327</v>
      </c>
      <c r="F373" s="13">
        <f t="shared" ref="F373" si="125">SUM(F374)</f>
        <v>0</v>
      </c>
      <c r="G373" s="13">
        <f>H373-F373</f>
        <v>25</v>
      </c>
      <c r="H373" s="16">
        <v>25</v>
      </c>
    </row>
    <row r="374" spans="1:8">
      <c r="A374" s="18"/>
      <c r="B374" s="18"/>
      <c r="C374" s="13">
        <f>D374-B374</f>
        <v>0</v>
      </c>
      <c r="D374" s="21"/>
      <c r="E374" s="15" t="s">
        <v>19</v>
      </c>
      <c r="F374" s="18"/>
      <c r="G374" s="13">
        <f>H374-F374</f>
        <v>25</v>
      </c>
      <c r="H374" s="19">
        <v>25</v>
      </c>
    </row>
    <row r="375" spans="1:8">
      <c r="A375" s="18"/>
      <c r="B375" s="18"/>
      <c r="C375" s="13">
        <f>D375-B375</f>
        <v>0</v>
      </c>
      <c r="D375" s="21"/>
      <c r="E375" s="20" t="s">
        <v>328</v>
      </c>
      <c r="F375" s="13">
        <f t="shared" ref="F375" si="126">SUM(F376)</f>
        <v>0</v>
      </c>
      <c r="G375" s="13">
        <f>H375-F375</f>
        <v>396</v>
      </c>
      <c r="H375" s="16">
        <v>396</v>
      </c>
    </row>
    <row r="376" spans="1:8">
      <c r="A376" s="18"/>
      <c r="B376" s="18"/>
      <c r="C376" s="13">
        <f>D376-B376</f>
        <v>0</v>
      </c>
      <c r="D376" s="21"/>
      <c r="E376" s="20" t="s">
        <v>328</v>
      </c>
      <c r="F376" s="18"/>
      <c r="G376" s="13">
        <f>H376-F376</f>
        <v>396</v>
      </c>
      <c r="H376" s="19">
        <v>396</v>
      </c>
    </row>
    <row r="377" spans="1:8">
      <c r="A377" s="18"/>
      <c r="B377" s="18"/>
      <c r="C377" s="13">
        <f>D377-B377</f>
        <v>0</v>
      </c>
      <c r="D377" s="21"/>
      <c r="E377" s="15" t="s">
        <v>329</v>
      </c>
      <c r="F377" s="13">
        <f t="shared" ref="F377" si="127">F378+F385+F387+F390+F392+F394</f>
        <v>4150</v>
      </c>
      <c r="G377" s="13">
        <f>H377-F377</f>
        <v>13758</v>
      </c>
      <c r="H377" s="16">
        <v>17908</v>
      </c>
    </row>
    <row r="378" spans="1:8">
      <c r="A378" s="18"/>
      <c r="B378" s="18"/>
      <c r="C378" s="13">
        <f>D378-B378</f>
        <v>0</v>
      </c>
      <c r="D378" s="21"/>
      <c r="E378" s="15" t="s">
        <v>330</v>
      </c>
      <c r="F378" s="13">
        <f t="shared" ref="F378" si="128">SUM(F379:F384)</f>
        <v>1533</v>
      </c>
      <c r="G378" s="13">
        <f>H378-F378</f>
        <v>30</v>
      </c>
      <c r="H378" s="16">
        <v>1563</v>
      </c>
    </row>
    <row r="379" spans="1:8">
      <c r="A379" s="18"/>
      <c r="B379" s="18"/>
      <c r="C379" s="13">
        <f>D379-B379</f>
        <v>0</v>
      </c>
      <c r="D379" s="21"/>
      <c r="E379" s="15" t="s">
        <v>11</v>
      </c>
      <c r="F379" s="18">
        <v>352</v>
      </c>
      <c r="G379" s="13">
        <f>H379-F379</f>
        <v>42</v>
      </c>
      <c r="H379" s="19">
        <v>394</v>
      </c>
    </row>
    <row r="380" spans="1:8">
      <c r="A380" s="18"/>
      <c r="B380" s="18"/>
      <c r="C380" s="13">
        <f>D380-B380</f>
        <v>0</v>
      </c>
      <c r="D380" s="21"/>
      <c r="E380" s="15" t="s">
        <v>36</v>
      </c>
      <c r="F380" s="18"/>
      <c r="G380" s="13">
        <f>H380-F380</f>
        <v>0</v>
      </c>
      <c r="H380" s="19">
        <v>0</v>
      </c>
    </row>
    <row r="381" spans="1:8">
      <c r="A381" s="18"/>
      <c r="B381" s="18"/>
      <c r="C381" s="13">
        <f>D381-B381</f>
        <v>0</v>
      </c>
      <c r="D381" s="21"/>
      <c r="E381" s="15" t="s">
        <v>331</v>
      </c>
      <c r="F381" s="18">
        <v>522</v>
      </c>
      <c r="G381" s="13">
        <f>H381-F381</f>
        <v>28</v>
      </c>
      <c r="H381" s="19">
        <v>550</v>
      </c>
    </row>
    <row r="382" spans="1:8">
      <c r="A382" s="18"/>
      <c r="B382" s="18"/>
      <c r="C382" s="13">
        <f>D382-B382</f>
        <v>0</v>
      </c>
      <c r="D382" s="21"/>
      <c r="E382" s="15" t="s">
        <v>332</v>
      </c>
      <c r="F382" s="18">
        <v>137</v>
      </c>
      <c r="G382" s="13">
        <f>H382-F382</f>
        <v>0</v>
      </c>
      <c r="H382" s="19">
        <v>137</v>
      </c>
    </row>
    <row r="383" spans="1:8">
      <c r="A383" s="18"/>
      <c r="B383" s="18"/>
      <c r="C383" s="13">
        <f>D383-B383</f>
        <v>0</v>
      </c>
      <c r="D383" s="21"/>
      <c r="E383" s="15" t="s">
        <v>333</v>
      </c>
      <c r="F383" s="18">
        <v>247</v>
      </c>
      <c r="G383" s="13">
        <f>H383-F383</f>
        <v>-27</v>
      </c>
      <c r="H383" s="19">
        <v>220</v>
      </c>
    </row>
    <row r="384" spans="1:8">
      <c r="A384" s="18"/>
      <c r="B384" s="18"/>
      <c r="C384" s="13">
        <f>D384-B384</f>
        <v>0</v>
      </c>
      <c r="D384" s="21"/>
      <c r="E384" s="15" t="s">
        <v>334</v>
      </c>
      <c r="F384" s="18">
        <v>275</v>
      </c>
      <c r="G384" s="13">
        <f>H384-F384</f>
        <v>-13</v>
      </c>
      <c r="H384" s="19">
        <v>262</v>
      </c>
    </row>
    <row r="385" spans="1:8">
      <c r="A385" s="18"/>
      <c r="B385" s="18"/>
      <c r="C385" s="13">
        <f>D385-B385</f>
        <v>0</v>
      </c>
      <c r="D385" s="21"/>
      <c r="E385" s="15" t="s">
        <v>335</v>
      </c>
      <c r="F385" s="13">
        <f t="shared" ref="F385" si="129">SUM(F386)</f>
        <v>0</v>
      </c>
      <c r="G385" s="13">
        <f>H385-F385</f>
        <v>300</v>
      </c>
      <c r="H385" s="16">
        <v>300</v>
      </c>
    </row>
    <row r="386" spans="1:8">
      <c r="A386" s="18"/>
      <c r="B386" s="18"/>
      <c r="C386" s="13">
        <f>D386-B386</f>
        <v>0</v>
      </c>
      <c r="D386" s="21"/>
      <c r="E386" s="15" t="s">
        <v>335</v>
      </c>
      <c r="F386" s="18"/>
      <c r="G386" s="13">
        <f>H386-F386</f>
        <v>300</v>
      </c>
      <c r="H386" s="19">
        <v>300</v>
      </c>
    </row>
    <row r="387" spans="1:8">
      <c r="A387" s="18"/>
      <c r="B387" s="18"/>
      <c r="C387" s="13">
        <f>D387-B387</f>
        <v>0</v>
      </c>
      <c r="D387" s="21"/>
      <c r="E387" s="15" t="s">
        <v>336</v>
      </c>
      <c r="F387" s="13">
        <f t="shared" ref="F387" si="130">SUM(F388:F389)</f>
        <v>1051</v>
      </c>
      <c r="G387" s="13">
        <f>H387-F387</f>
        <v>8987</v>
      </c>
      <c r="H387" s="16">
        <v>10038</v>
      </c>
    </row>
    <row r="388" spans="1:8">
      <c r="A388" s="18"/>
      <c r="B388" s="18"/>
      <c r="C388" s="13">
        <f t="shared" ref="C388" si="131">D388-B388</f>
        <v>0</v>
      </c>
      <c r="D388" s="21"/>
      <c r="E388" s="15" t="s">
        <v>337</v>
      </c>
      <c r="F388" s="18">
        <v>627</v>
      </c>
      <c r="G388" s="13">
        <f>H388-F388</f>
        <v>8235</v>
      </c>
      <c r="H388" s="19">
        <v>8862</v>
      </c>
    </row>
    <row r="389" spans="1:8">
      <c r="A389" s="18"/>
      <c r="B389" s="18"/>
      <c r="C389" s="13">
        <f t="shared" ref="C389" si="132">D389-B389</f>
        <v>0</v>
      </c>
      <c r="D389" s="21"/>
      <c r="E389" s="15" t="s">
        <v>338</v>
      </c>
      <c r="F389" s="18">
        <v>424</v>
      </c>
      <c r="G389" s="13">
        <f t="shared" ref="G389" si="133">H389-F389</f>
        <v>752</v>
      </c>
      <c r="H389" s="19">
        <v>1176</v>
      </c>
    </row>
    <row r="390" spans="1:8">
      <c r="A390" s="18"/>
      <c r="B390" s="18"/>
      <c r="C390" s="13">
        <f t="shared" ref="C390:C420" si="134">D390-B390</f>
        <v>0</v>
      </c>
      <c r="D390" s="21"/>
      <c r="E390" s="15" t="s">
        <v>339</v>
      </c>
      <c r="F390" s="13">
        <f t="shared" ref="F390" si="135">SUM(F391)</f>
        <v>1466</v>
      </c>
      <c r="G390" s="13">
        <f t="shared" ref="G390:G421" si="136">H390-F390</f>
        <v>4158</v>
      </c>
      <c r="H390" s="16">
        <v>5624</v>
      </c>
    </row>
    <row r="391" spans="1:8">
      <c r="A391" s="18"/>
      <c r="B391" s="18"/>
      <c r="C391" s="13">
        <f>D391-B391</f>
        <v>0</v>
      </c>
      <c r="D391" s="21"/>
      <c r="E391" s="15" t="s">
        <v>339</v>
      </c>
      <c r="F391" s="18">
        <v>1466</v>
      </c>
      <c r="G391" s="13">
        <f>H391-F391</f>
        <v>4158</v>
      </c>
      <c r="H391" s="19">
        <v>5624</v>
      </c>
    </row>
    <row r="392" spans="1:8">
      <c r="A392" s="18"/>
      <c r="B392" s="18"/>
      <c r="C392" s="13">
        <f>D392-B392</f>
        <v>0</v>
      </c>
      <c r="D392" s="21"/>
      <c r="E392" s="15" t="s">
        <v>340</v>
      </c>
      <c r="F392" s="13">
        <f t="shared" ref="F392" si="137">SUM(F393)</f>
        <v>100</v>
      </c>
      <c r="G392" s="13">
        <f>H392-F392</f>
        <v>-7</v>
      </c>
      <c r="H392" s="16">
        <v>93</v>
      </c>
    </row>
    <row r="393" spans="1:8">
      <c r="A393" s="18"/>
      <c r="B393" s="18"/>
      <c r="C393" s="13">
        <f>D393-B393</f>
        <v>0</v>
      </c>
      <c r="D393" s="21"/>
      <c r="E393" s="15" t="s">
        <v>340</v>
      </c>
      <c r="F393" s="18">
        <v>100</v>
      </c>
      <c r="G393" s="13">
        <f>H393-F393</f>
        <v>-7</v>
      </c>
      <c r="H393" s="19">
        <v>93</v>
      </c>
    </row>
    <row r="394" spans="1:8">
      <c r="A394" s="18"/>
      <c r="B394" s="18"/>
      <c r="C394" s="13">
        <f>D394-B394</f>
        <v>0</v>
      </c>
      <c r="D394" s="21"/>
      <c r="E394" s="15" t="s">
        <v>341</v>
      </c>
      <c r="F394" s="13">
        <f t="shared" ref="F394" si="138">SUM(F395)</f>
        <v>0</v>
      </c>
      <c r="G394" s="13">
        <f>H394-F394</f>
        <v>290</v>
      </c>
      <c r="H394" s="16">
        <v>290</v>
      </c>
    </row>
    <row r="395" spans="1:8">
      <c r="A395" s="18"/>
      <c r="B395" s="18"/>
      <c r="C395" s="13">
        <f>D395-B395</f>
        <v>0</v>
      </c>
      <c r="D395" s="21"/>
      <c r="E395" s="15" t="s">
        <v>341</v>
      </c>
      <c r="F395" s="18"/>
      <c r="G395" s="13">
        <f>H395-F395</f>
        <v>290</v>
      </c>
      <c r="H395" s="19">
        <v>290</v>
      </c>
    </row>
    <row r="396" spans="1:8">
      <c r="A396" s="18"/>
      <c r="B396" s="18"/>
      <c r="C396" s="13">
        <f>D396-B396</f>
        <v>0</v>
      </c>
      <c r="D396" s="21"/>
      <c r="E396" s="15" t="s">
        <v>342</v>
      </c>
      <c r="F396" s="13">
        <f t="shared" ref="F396" si="139">F397+F415+F424+F441+F447+F454+F458+F460</f>
        <v>224481</v>
      </c>
      <c r="G396" s="13">
        <f>H396-F396</f>
        <v>-16034</v>
      </c>
      <c r="H396" s="16">
        <v>208447</v>
      </c>
    </row>
    <row r="397" spans="1:8">
      <c r="A397" s="18"/>
      <c r="B397" s="18"/>
      <c r="C397" s="13">
        <f>D397-B397</f>
        <v>0</v>
      </c>
      <c r="D397" s="21"/>
      <c r="E397" s="15" t="s">
        <v>343</v>
      </c>
      <c r="F397" s="13">
        <f t="shared" ref="F397" si="140">SUM(F398:F414)</f>
        <v>174364</v>
      </c>
      <c r="G397" s="13">
        <f>H397-F397</f>
        <v>-28076</v>
      </c>
      <c r="H397" s="16">
        <v>146288</v>
      </c>
    </row>
    <row r="398" spans="1:8">
      <c r="A398" s="18"/>
      <c r="B398" s="18"/>
      <c r="C398" s="13">
        <f>D398-B398</f>
        <v>0</v>
      </c>
      <c r="D398" s="21"/>
      <c r="E398" s="15" t="s">
        <v>11</v>
      </c>
      <c r="F398" s="18">
        <v>325</v>
      </c>
      <c r="G398" s="13">
        <f>H398-F398</f>
        <v>238</v>
      </c>
      <c r="H398" s="19">
        <v>563</v>
      </c>
    </row>
    <row r="399" spans="1:8">
      <c r="A399" s="18"/>
      <c r="B399" s="18"/>
      <c r="C399" s="13">
        <f>D399-B399</f>
        <v>0</v>
      </c>
      <c r="D399" s="21"/>
      <c r="E399" s="15" t="s">
        <v>19</v>
      </c>
      <c r="F399" s="18">
        <v>6010</v>
      </c>
      <c r="G399" s="13">
        <f>H399-F399</f>
        <v>-201</v>
      </c>
      <c r="H399" s="19">
        <v>5809</v>
      </c>
    </row>
    <row r="400" spans="1:8">
      <c r="A400" s="18"/>
      <c r="B400" s="18"/>
      <c r="C400" s="13">
        <f>D400-B400</f>
        <v>0</v>
      </c>
      <c r="D400" s="21"/>
      <c r="E400" s="15" t="s">
        <v>344</v>
      </c>
      <c r="F400" s="18"/>
      <c r="G400" s="13">
        <f>H400-F400</f>
        <v>0</v>
      </c>
      <c r="H400" s="19">
        <v>0</v>
      </c>
    </row>
    <row r="401" spans="1:8">
      <c r="A401" s="18"/>
      <c r="B401" s="18"/>
      <c r="C401" s="13">
        <f>D401-B401</f>
        <v>0</v>
      </c>
      <c r="D401" s="21"/>
      <c r="E401" s="15" t="s">
        <v>345</v>
      </c>
      <c r="F401" s="18"/>
      <c r="G401" s="13">
        <f>H401-F401</f>
        <v>279</v>
      </c>
      <c r="H401" s="19">
        <v>279</v>
      </c>
    </row>
    <row r="402" spans="1:8">
      <c r="A402" s="18"/>
      <c r="B402" s="18"/>
      <c r="C402" s="13">
        <f>D402-B402</f>
        <v>0</v>
      </c>
      <c r="D402" s="21"/>
      <c r="E402" s="15" t="s">
        <v>346</v>
      </c>
      <c r="F402" s="18"/>
      <c r="G402" s="13">
        <f>H402-F402</f>
        <v>363</v>
      </c>
      <c r="H402" s="19">
        <v>363</v>
      </c>
    </row>
    <row r="403" spans="1:8">
      <c r="A403" s="18"/>
      <c r="B403" s="18"/>
      <c r="C403" s="13">
        <f>D403-B403</f>
        <v>0</v>
      </c>
      <c r="D403" s="21"/>
      <c r="E403" s="15" t="s">
        <v>347</v>
      </c>
      <c r="F403" s="18"/>
      <c r="G403" s="13">
        <f>H403-F403</f>
        <v>0</v>
      </c>
      <c r="H403" s="19">
        <v>0</v>
      </c>
    </row>
    <row r="404" spans="1:8">
      <c r="A404" s="18"/>
      <c r="B404" s="18"/>
      <c r="C404" s="13">
        <f>D404-B404</f>
        <v>0</v>
      </c>
      <c r="D404" s="21"/>
      <c r="E404" s="20" t="s">
        <v>348</v>
      </c>
      <c r="F404" s="18">
        <v>247</v>
      </c>
      <c r="G404" s="13">
        <f>H404-F404</f>
        <v>7</v>
      </c>
      <c r="H404" s="19">
        <v>254</v>
      </c>
    </row>
    <row r="405" spans="1:8">
      <c r="A405" s="18"/>
      <c r="B405" s="18"/>
      <c r="C405" s="13">
        <f>D405-B405</f>
        <v>0</v>
      </c>
      <c r="D405" s="21"/>
      <c r="E405" s="20" t="s">
        <v>349</v>
      </c>
      <c r="F405" s="18">
        <v>33487</v>
      </c>
      <c r="G405" s="13">
        <f>H405-F405</f>
        <v>-33</v>
      </c>
      <c r="H405" s="19">
        <v>33454</v>
      </c>
    </row>
    <row r="406" spans="1:8">
      <c r="A406" s="18"/>
      <c r="B406" s="18"/>
      <c r="C406" s="13">
        <f>D406-B406</f>
        <v>0</v>
      </c>
      <c r="D406" s="21"/>
      <c r="E406" s="15" t="s">
        <v>350</v>
      </c>
      <c r="F406" s="18">
        <v>8022</v>
      </c>
      <c r="G406" s="13">
        <f>H406-F406</f>
        <v>-5017</v>
      </c>
      <c r="H406" s="19">
        <v>3005</v>
      </c>
    </row>
    <row r="407" spans="1:8">
      <c r="A407" s="18"/>
      <c r="B407" s="18"/>
      <c r="C407" s="13">
        <f>D407-B407</f>
        <v>0</v>
      </c>
      <c r="D407" s="21"/>
      <c r="E407" s="20" t="s">
        <v>351</v>
      </c>
      <c r="F407" s="18"/>
      <c r="G407" s="13">
        <f>H407-F407</f>
        <v>188</v>
      </c>
      <c r="H407" s="19">
        <v>188</v>
      </c>
    </row>
    <row r="408" spans="1:8">
      <c r="A408" s="18"/>
      <c r="B408" s="18"/>
      <c r="C408" s="13">
        <f>D408-B408</f>
        <v>0</v>
      </c>
      <c r="D408" s="21"/>
      <c r="E408" s="20" t="s">
        <v>352</v>
      </c>
      <c r="F408" s="18"/>
      <c r="G408" s="13">
        <f>H408-F408</f>
        <v>0</v>
      </c>
      <c r="H408" s="19">
        <v>0</v>
      </c>
    </row>
    <row r="409" spans="1:8">
      <c r="A409" s="18"/>
      <c r="B409" s="18"/>
      <c r="C409" s="13">
        <f>D409-B409</f>
        <v>0</v>
      </c>
      <c r="D409" s="21"/>
      <c r="E409" s="15" t="s">
        <v>353</v>
      </c>
      <c r="F409" s="18">
        <v>8</v>
      </c>
      <c r="G409" s="13">
        <f>H409-F409</f>
        <v>7056</v>
      </c>
      <c r="H409" s="19">
        <v>7064</v>
      </c>
    </row>
    <row r="410" spans="1:8">
      <c r="A410" s="18"/>
      <c r="B410" s="18"/>
      <c r="C410" s="13">
        <f>D410-B410</f>
        <v>0</v>
      </c>
      <c r="D410" s="21"/>
      <c r="E410" s="20" t="s">
        <v>354</v>
      </c>
      <c r="F410" s="18">
        <v>120121</v>
      </c>
      <c r="G410" s="13">
        <f>H410-F410</f>
        <v>-29754</v>
      </c>
      <c r="H410" s="19">
        <v>90367</v>
      </c>
    </row>
    <row r="411" spans="1:8">
      <c r="A411" s="18"/>
      <c r="B411" s="18"/>
      <c r="C411" s="13">
        <f>D411-B411</f>
        <v>0</v>
      </c>
      <c r="D411" s="21"/>
      <c r="E411" s="20" t="s">
        <v>355</v>
      </c>
      <c r="F411" s="18"/>
      <c r="G411" s="13">
        <f>H411-F411</f>
        <v>44</v>
      </c>
      <c r="H411" s="19">
        <v>44</v>
      </c>
    </row>
    <row r="412" spans="1:8">
      <c r="A412" s="18"/>
      <c r="B412" s="18"/>
      <c r="C412" s="13">
        <f>D412-B412</f>
        <v>0</v>
      </c>
      <c r="D412" s="21"/>
      <c r="E412" s="15" t="s">
        <v>356</v>
      </c>
      <c r="F412" s="18"/>
      <c r="G412" s="13">
        <f>H412-F412</f>
        <v>0</v>
      </c>
      <c r="H412" s="19">
        <v>0</v>
      </c>
    </row>
    <row r="413" spans="1:8">
      <c r="A413" s="18"/>
      <c r="B413" s="18"/>
      <c r="C413" s="13">
        <f>D413-B413</f>
        <v>0</v>
      </c>
      <c r="D413" s="21"/>
      <c r="E413" s="15" t="s">
        <v>357</v>
      </c>
      <c r="F413" s="18"/>
      <c r="G413" s="13">
        <f>H413-F413</f>
        <v>0</v>
      </c>
      <c r="H413" s="19">
        <v>0</v>
      </c>
    </row>
    <row r="414" spans="1:8">
      <c r="A414" s="18"/>
      <c r="B414" s="18"/>
      <c r="C414" s="13">
        <f>D414-B414</f>
        <v>0</v>
      </c>
      <c r="D414" s="21"/>
      <c r="E414" s="15" t="s">
        <v>358</v>
      </c>
      <c r="F414" s="18">
        <v>6144</v>
      </c>
      <c r="G414" s="13">
        <f>H414-F414</f>
        <v>-1246</v>
      </c>
      <c r="H414" s="19">
        <v>4898</v>
      </c>
    </row>
    <row r="415" spans="1:8">
      <c r="A415" s="18"/>
      <c r="B415" s="18"/>
      <c r="C415" s="13">
        <f>D415-B415</f>
        <v>0</v>
      </c>
      <c r="D415" s="21"/>
      <c r="E415" s="15" t="s">
        <v>359</v>
      </c>
      <c r="F415" s="13">
        <f t="shared" ref="F415" si="141">SUM(F416:F423)</f>
        <v>3035</v>
      </c>
      <c r="G415" s="13">
        <f>H415-F415</f>
        <v>506</v>
      </c>
      <c r="H415" s="16">
        <v>3541</v>
      </c>
    </row>
    <row r="416" spans="1:8">
      <c r="A416" s="18"/>
      <c r="B416" s="18"/>
      <c r="C416" s="13">
        <f>D416-B416</f>
        <v>0</v>
      </c>
      <c r="D416" s="21"/>
      <c r="E416" s="15" t="s">
        <v>11</v>
      </c>
      <c r="F416" s="18">
        <v>2032</v>
      </c>
      <c r="G416" s="13">
        <f>H416-F416</f>
        <v>-303</v>
      </c>
      <c r="H416" s="19">
        <v>1729</v>
      </c>
    </row>
    <row r="417" spans="1:8">
      <c r="A417" s="18"/>
      <c r="B417" s="18"/>
      <c r="C417" s="13">
        <f>D417-B417</f>
        <v>0</v>
      </c>
      <c r="D417" s="21"/>
      <c r="E417" s="15" t="s">
        <v>360</v>
      </c>
      <c r="F417" s="18">
        <v>843</v>
      </c>
      <c r="G417" s="13">
        <f>H417-F417</f>
        <v>150</v>
      </c>
      <c r="H417" s="19">
        <v>993</v>
      </c>
    </row>
    <row r="418" spans="1:8">
      <c r="A418" s="18"/>
      <c r="B418" s="18"/>
      <c r="C418" s="13">
        <f>D418-B418</f>
        <v>0</v>
      </c>
      <c r="D418" s="21"/>
      <c r="E418" s="15" t="s">
        <v>361</v>
      </c>
      <c r="F418" s="18">
        <v>107</v>
      </c>
      <c r="G418" s="13">
        <f>H418-F418</f>
        <v>61</v>
      </c>
      <c r="H418" s="19">
        <v>168</v>
      </c>
    </row>
    <row r="419" spans="1:8">
      <c r="A419" s="18"/>
      <c r="B419" s="18"/>
      <c r="C419" s="13">
        <f>D419-B419</f>
        <v>0</v>
      </c>
      <c r="D419" s="21"/>
      <c r="E419" s="20" t="s">
        <v>362</v>
      </c>
      <c r="F419" s="18"/>
      <c r="G419" s="13">
        <f>H419-F419</f>
        <v>0</v>
      </c>
      <c r="H419" s="19">
        <v>0</v>
      </c>
    </row>
    <row r="420" spans="1:8">
      <c r="A420" s="18"/>
      <c r="B420" s="18"/>
      <c r="C420" s="13">
        <f>D420-B420</f>
        <v>0</v>
      </c>
      <c r="D420" s="21"/>
      <c r="E420" s="15" t="s">
        <v>363</v>
      </c>
      <c r="F420" s="18"/>
      <c r="G420" s="13">
        <f>H420-F420</f>
        <v>0</v>
      </c>
      <c r="H420" s="19">
        <v>0</v>
      </c>
    </row>
    <row r="421" spans="1:8">
      <c r="A421" s="18"/>
      <c r="B421" s="18"/>
      <c r="C421" s="13">
        <f t="shared" ref="C421" si="142">D421-B421</f>
        <v>0</v>
      </c>
      <c r="D421" s="21"/>
      <c r="E421" s="15" t="s">
        <v>364</v>
      </c>
      <c r="F421" s="18">
        <v>26</v>
      </c>
      <c r="G421" s="13">
        <f>H421-F421</f>
        <v>182</v>
      </c>
      <c r="H421" s="19">
        <v>208</v>
      </c>
    </row>
    <row r="422" spans="1:8">
      <c r="A422" s="18"/>
      <c r="B422" s="18"/>
      <c r="C422" s="13">
        <f t="shared" ref="C422:C451" si="143">D422-B422</f>
        <v>0</v>
      </c>
      <c r="D422" s="21"/>
      <c r="E422" s="15" t="s">
        <v>365</v>
      </c>
      <c r="F422" s="18">
        <v>27</v>
      </c>
      <c r="G422" s="13">
        <f t="shared" ref="G422:G453" si="144">H422-F422</f>
        <v>3</v>
      </c>
      <c r="H422" s="19">
        <v>30</v>
      </c>
    </row>
    <row r="423" spans="1:8">
      <c r="A423" s="18"/>
      <c r="B423" s="18"/>
      <c r="C423" s="13">
        <f>D423-B423</f>
        <v>0</v>
      </c>
      <c r="D423" s="21"/>
      <c r="E423" s="15" t="s">
        <v>366</v>
      </c>
      <c r="F423" s="18"/>
      <c r="G423" s="13">
        <f>H423-F423</f>
        <v>413</v>
      </c>
      <c r="H423" s="19">
        <v>413</v>
      </c>
    </row>
    <row r="424" spans="1:8">
      <c r="A424" s="18"/>
      <c r="B424" s="18"/>
      <c r="C424" s="13">
        <f>D424-B424</f>
        <v>0</v>
      </c>
      <c r="D424" s="21"/>
      <c r="E424" s="15" t="s">
        <v>367</v>
      </c>
      <c r="F424" s="13">
        <f t="shared" ref="F424" si="145">SUM(F425:F440)</f>
        <v>6475</v>
      </c>
      <c r="G424" s="13">
        <f>H424-F424</f>
        <v>861</v>
      </c>
      <c r="H424" s="16">
        <v>7336</v>
      </c>
    </row>
    <row r="425" spans="1:8">
      <c r="A425" s="18"/>
      <c r="B425" s="18"/>
      <c r="C425" s="13">
        <f>D425-B425</f>
        <v>0</v>
      </c>
      <c r="D425" s="21"/>
      <c r="E425" s="15" t="s">
        <v>11</v>
      </c>
      <c r="F425" s="18">
        <v>257</v>
      </c>
      <c r="G425" s="13">
        <f>H425-F425</f>
        <v>-1</v>
      </c>
      <c r="H425" s="19">
        <v>256</v>
      </c>
    </row>
    <row r="426" spans="1:8">
      <c r="A426" s="18"/>
      <c r="B426" s="18"/>
      <c r="C426" s="13">
        <f>D426-B426</f>
        <v>0</v>
      </c>
      <c r="D426" s="21"/>
      <c r="E426" s="15" t="s">
        <v>368</v>
      </c>
      <c r="F426" s="18">
        <v>1057</v>
      </c>
      <c r="G426" s="13">
        <f>H426-F426</f>
        <v>-79</v>
      </c>
      <c r="H426" s="19">
        <v>978</v>
      </c>
    </row>
    <row r="427" spans="1:8">
      <c r="A427" s="18"/>
      <c r="B427" s="18"/>
      <c r="C427" s="13">
        <f>D427-B427</f>
        <v>0</v>
      </c>
      <c r="D427" s="21"/>
      <c r="E427" s="15" t="s">
        <v>369</v>
      </c>
      <c r="F427" s="18"/>
      <c r="G427" s="13">
        <f>H427-F427</f>
        <v>4550</v>
      </c>
      <c r="H427" s="19">
        <v>4550</v>
      </c>
    </row>
    <row r="428" spans="1:8">
      <c r="A428" s="18"/>
      <c r="B428" s="18"/>
      <c r="C428" s="13">
        <f>D428-B428</f>
        <v>0</v>
      </c>
      <c r="D428" s="21"/>
      <c r="E428" s="15" t="s">
        <v>370</v>
      </c>
      <c r="F428" s="18"/>
      <c r="G428" s="13">
        <f>H428-F428</f>
        <v>0</v>
      </c>
      <c r="H428" s="19">
        <v>0</v>
      </c>
    </row>
    <row r="429" spans="1:8">
      <c r="A429" s="18"/>
      <c r="B429" s="18"/>
      <c r="C429" s="13">
        <f>D429-B429</f>
        <v>0</v>
      </c>
      <c r="D429" s="21"/>
      <c r="E429" s="15" t="s">
        <v>371</v>
      </c>
      <c r="F429" s="18"/>
      <c r="G429" s="13">
        <f>H429-F429</f>
        <v>17</v>
      </c>
      <c r="H429" s="19">
        <v>17</v>
      </c>
    </row>
    <row r="430" spans="1:8">
      <c r="A430" s="18"/>
      <c r="B430" s="18"/>
      <c r="C430" s="13">
        <f>D430-B430</f>
        <v>0</v>
      </c>
      <c r="D430" s="21"/>
      <c r="E430" s="15" t="s">
        <v>372</v>
      </c>
      <c r="F430" s="18">
        <v>114</v>
      </c>
      <c r="G430" s="13">
        <f>H430-F430</f>
        <v>-6</v>
      </c>
      <c r="H430" s="19">
        <v>108</v>
      </c>
    </row>
    <row r="431" spans="1:8">
      <c r="A431" s="18"/>
      <c r="B431" s="18"/>
      <c r="C431" s="13">
        <f>D431-B431</f>
        <v>0</v>
      </c>
      <c r="D431" s="21"/>
      <c r="E431" s="15" t="s">
        <v>373</v>
      </c>
      <c r="F431" s="18">
        <v>296</v>
      </c>
      <c r="G431" s="13">
        <f>H431-F431</f>
        <v>-33</v>
      </c>
      <c r="H431" s="19">
        <v>263</v>
      </c>
    </row>
    <row r="432" spans="1:8">
      <c r="A432" s="18"/>
      <c r="B432" s="18"/>
      <c r="C432" s="13">
        <f>D432-B432</f>
        <v>0</v>
      </c>
      <c r="D432" s="21"/>
      <c r="E432" s="15" t="s">
        <v>374</v>
      </c>
      <c r="F432" s="18"/>
      <c r="G432" s="13">
        <f>H432-F432</f>
        <v>54</v>
      </c>
      <c r="H432" s="19">
        <v>54</v>
      </c>
    </row>
    <row r="433" spans="1:8">
      <c r="A433" s="18"/>
      <c r="B433" s="18"/>
      <c r="C433" s="13">
        <f>D433-B433</f>
        <v>0</v>
      </c>
      <c r="D433" s="21"/>
      <c r="E433" s="20" t="s">
        <v>375</v>
      </c>
      <c r="F433" s="18"/>
      <c r="G433" s="13">
        <f>H433-F433</f>
        <v>0</v>
      </c>
      <c r="H433" s="19">
        <v>0</v>
      </c>
    </row>
    <row r="434" spans="1:8">
      <c r="A434" s="18"/>
      <c r="B434" s="18"/>
      <c r="C434" s="13">
        <f>D434-B434</f>
        <v>0</v>
      </c>
      <c r="D434" s="21"/>
      <c r="E434" s="15" t="s">
        <v>376</v>
      </c>
      <c r="F434" s="18"/>
      <c r="G434" s="13">
        <f>H434-F434</f>
        <v>65</v>
      </c>
      <c r="H434" s="19">
        <v>65</v>
      </c>
    </row>
    <row r="435" spans="1:8">
      <c r="A435" s="18"/>
      <c r="B435" s="18"/>
      <c r="C435" s="13">
        <f>D435-B435</f>
        <v>0</v>
      </c>
      <c r="D435" s="21"/>
      <c r="E435" s="20" t="s">
        <v>377</v>
      </c>
      <c r="F435" s="18">
        <v>53</v>
      </c>
      <c r="G435" s="13">
        <f>H435-F435</f>
        <v>-18</v>
      </c>
      <c r="H435" s="19">
        <v>35</v>
      </c>
    </row>
    <row r="436" spans="1:8">
      <c r="A436" s="18"/>
      <c r="B436" s="18"/>
      <c r="C436" s="13">
        <f>D436-B436</f>
        <v>0</v>
      </c>
      <c r="D436" s="21"/>
      <c r="E436" s="15" t="s">
        <v>378</v>
      </c>
      <c r="F436" s="18"/>
      <c r="G436" s="13">
        <f>H436-F436</f>
        <v>0</v>
      </c>
      <c r="H436" s="19">
        <v>0</v>
      </c>
    </row>
    <row r="437" spans="1:8">
      <c r="A437" s="18"/>
      <c r="B437" s="18"/>
      <c r="C437" s="13">
        <f>D437-B437</f>
        <v>0</v>
      </c>
      <c r="D437" s="21"/>
      <c r="E437" s="20" t="s">
        <v>379</v>
      </c>
      <c r="F437" s="18">
        <v>4075</v>
      </c>
      <c r="G437" s="13">
        <f>H437-F437</f>
        <v>-3733</v>
      </c>
      <c r="H437" s="19">
        <v>342</v>
      </c>
    </row>
    <row r="438" spans="1:8">
      <c r="A438" s="18"/>
      <c r="B438" s="18"/>
      <c r="C438" s="13">
        <f>D438-B438</f>
        <v>0</v>
      </c>
      <c r="D438" s="21"/>
      <c r="E438" s="20" t="s">
        <v>380</v>
      </c>
      <c r="F438" s="18">
        <v>164</v>
      </c>
      <c r="G438" s="13">
        <f>H438-F438</f>
        <v>404</v>
      </c>
      <c r="H438" s="19">
        <v>568</v>
      </c>
    </row>
    <row r="439" spans="1:8">
      <c r="A439" s="18"/>
      <c r="B439" s="18"/>
      <c r="C439" s="13">
        <f>D439-B439</f>
        <v>0</v>
      </c>
      <c r="D439" s="21"/>
      <c r="E439" s="20" t="s">
        <v>381</v>
      </c>
      <c r="F439" s="18"/>
      <c r="G439" s="13">
        <f>H439-F439</f>
        <v>0</v>
      </c>
      <c r="H439" s="19">
        <v>0</v>
      </c>
    </row>
    <row r="440" spans="1:8">
      <c r="A440" s="18"/>
      <c r="B440" s="18"/>
      <c r="C440" s="13">
        <f>D440-B440</f>
        <v>0</v>
      </c>
      <c r="D440" s="21"/>
      <c r="E440" s="15" t="s">
        <v>382</v>
      </c>
      <c r="F440" s="18">
        <v>459</v>
      </c>
      <c r="G440" s="13">
        <f>H440-F440</f>
        <v>-359</v>
      </c>
      <c r="H440" s="19">
        <v>100</v>
      </c>
    </row>
    <row r="441" ht="40.5" spans="1:8">
      <c r="A441" s="18"/>
      <c r="B441" s="18"/>
      <c r="C441" s="13">
        <f>D441-B441</f>
        <v>0</v>
      </c>
      <c r="D441" s="21"/>
      <c r="E441" s="20" t="s">
        <v>383</v>
      </c>
      <c r="F441" s="13">
        <f t="shared" ref="F441" si="146">SUM(F442:F446)</f>
        <v>8412</v>
      </c>
      <c r="G441" s="13">
        <f>H441-F441</f>
        <v>7682</v>
      </c>
      <c r="H441" s="16">
        <v>16094</v>
      </c>
    </row>
    <row r="442" spans="1:8">
      <c r="A442" s="18"/>
      <c r="B442" s="18"/>
      <c r="C442" s="13">
        <f>D442-B442</f>
        <v>0</v>
      </c>
      <c r="D442" s="21"/>
      <c r="E442" s="15" t="s">
        <v>11</v>
      </c>
      <c r="F442" s="18">
        <v>132</v>
      </c>
      <c r="G442" s="13">
        <f>H442-F442</f>
        <v>-23</v>
      </c>
      <c r="H442" s="19">
        <v>109</v>
      </c>
    </row>
    <row r="443" spans="1:8">
      <c r="A443" s="18"/>
      <c r="B443" s="18"/>
      <c r="C443" s="13">
        <f>D443-B443</f>
        <v>0</v>
      </c>
      <c r="D443" s="21"/>
      <c r="E443" s="15" t="s">
        <v>384</v>
      </c>
      <c r="F443" s="18">
        <v>1200</v>
      </c>
      <c r="G443" s="13">
        <f>H443-F443</f>
        <v>9874</v>
      </c>
      <c r="H443" s="19">
        <v>11074</v>
      </c>
    </row>
    <row r="444" spans="1:8">
      <c r="A444" s="18"/>
      <c r="B444" s="18"/>
      <c r="C444" s="13">
        <f>D444-B444</f>
        <v>0</v>
      </c>
      <c r="D444" s="21"/>
      <c r="E444" s="15" t="s">
        <v>385</v>
      </c>
      <c r="F444" s="18">
        <v>6834</v>
      </c>
      <c r="G444" s="13">
        <f>H444-F444</f>
        <v>-2575</v>
      </c>
      <c r="H444" s="19">
        <v>4259</v>
      </c>
    </row>
    <row r="445" spans="1:8">
      <c r="A445" s="18"/>
      <c r="B445" s="18"/>
      <c r="C445" s="13">
        <f>D445-B445</f>
        <v>0</v>
      </c>
      <c r="D445" s="21"/>
      <c r="E445" s="15" t="s">
        <v>19</v>
      </c>
      <c r="F445" s="18">
        <v>76</v>
      </c>
      <c r="G445" s="13">
        <f>H445-F445</f>
        <v>0</v>
      </c>
      <c r="H445" s="19">
        <v>76</v>
      </c>
    </row>
    <row r="446" ht="40.5" spans="1:8">
      <c r="A446" s="18"/>
      <c r="B446" s="18"/>
      <c r="C446" s="13">
        <f>D446-B446</f>
        <v>0</v>
      </c>
      <c r="D446" s="21"/>
      <c r="E446" s="15" t="s">
        <v>386</v>
      </c>
      <c r="F446" s="18">
        <v>170</v>
      </c>
      <c r="G446" s="13">
        <f>H446-F446</f>
        <v>406</v>
      </c>
      <c r="H446" s="19">
        <v>576</v>
      </c>
    </row>
    <row r="447" spans="1:8">
      <c r="A447" s="18"/>
      <c r="B447" s="18"/>
      <c r="C447" s="13">
        <f>D447-B447</f>
        <v>0</v>
      </c>
      <c r="D447" s="21"/>
      <c r="E447" s="15" t="s">
        <v>387</v>
      </c>
      <c r="F447" s="13">
        <f t="shared" ref="F447" si="147">SUM(F448:F453)</f>
        <v>5300</v>
      </c>
      <c r="G447" s="13">
        <f>H447-F447</f>
        <v>-742</v>
      </c>
      <c r="H447" s="16">
        <v>4558</v>
      </c>
    </row>
    <row r="448" spans="1:8">
      <c r="A448" s="18"/>
      <c r="B448" s="18"/>
      <c r="C448" s="13">
        <f>D448-B448</f>
        <v>0</v>
      </c>
      <c r="D448" s="21"/>
      <c r="E448" s="15" t="s">
        <v>388</v>
      </c>
      <c r="F448" s="18">
        <v>300</v>
      </c>
      <c r="G448" s="13">
        <f>H448-F448</f>
        <v>-210</v>
      </c>
      <c r="H448" s="19">
        <v>90</v>
      </c>
    </row>
    <row r="449" ht="40.5" spans="1:8">
      <c r="A449" s="18"/>
      <c r="B449" s="18"/>
      <c r="C449" s="13">
        <f>D449-B449</f>
        <v>0</v>
      </c>
      <c r="D449" s="21"/>
      <c r="E449" s="15" t="s">
        <v>389</v>
      </c>
      <c r="F449" s="18"/>
      <c r="G449" s="13">
        <f>H449-F449</f>
        <v>210</v>
      </c>
      <c r="H449" s="19">
        <v>210</v>
      </c>
    </row>
    <row r="450" ht="40.5" spans="1:8">
      <c r="A450" s="18"/>
      <c r="B450" s="18"/>
      <c r="C450" s="13">
        <f>D450-B450</f>
        <v>0</v>
      </c>
      <c r="D450" s="21"/>
      <c r="E450" s="15" t="s">
        <v>390</v>
      </c>
      <c r="F450" s="18">
        <v>5000</v>
      </c>
      <c r="G450" s="13">
        <f>H450-F450</f>
        <v>-1972</v>
      </c>
      <c r="H450" s="19">
        <v>3028</v>
      </c>
    </row>
    <row r="451" spans="1:8">
      <c r="A451" s="18"/>
      <c r="B451" s="18"/>
      <c r="C451" s="13">
        <f>D451-B451</f>
        <v>0</v>
      </c>
      <c r="D451" s="21"/>
      <c r="E451" s="15" t="s">
        <v>391</v>
      </c>
      <c r="F451" s="18"/>
      <c r="G451" s="13">
        <f>H451-F451</f>
        <v>0</v>
      </c>
      <c r="H451" s="19">
        <v>0</v>
      </c>
    </row>
    <row r="452" ht="40.5" spans="1:8">
      <c r="A452" s="18"/>
      <c r="B452" s="18"/>
      <c r="C452" s="13">
        <f t="shared" ref="C452" si="148">D452-B452</f>
        <v>0</v>
      </c>
      <c r="D452" s="21"/>
      <c r="E452" s="20" t="s">
        <v>392</v>
      </c>
      <c r="F452" s="18"/>
      <c r="G452" s="13">
        <f>H452-F452</f>
        <v>1230</v>
      </c>
      <c r="H452" s="19">
        <v>1230</v>
      </c>
    </row>
    <row r="453" spans="1:8">
      <c r="A453" s="18"/>
      <c r="B453" s="18"/>
      <c r="C453" s="13">
        <f t="shared" ref="C453" si="149">D453-B453</f>
        <v>0</v>
      </c>
      <c r="D453" s="21"/>
      <c r="E453" s="20" t="s">
        <v>393</v>
      </c>
      <c r="F453" s="18"/>
      <c r="G453" s="13">
        <f t="shared" ref="G453" si="150">H453-F453</f>
        <v>0</v>
      </c>
      <c r="H453" s="19">
        <v>0</v>
      </c>
    </row>
    <row r="454" spans="1:8">
      <c r="A454" s="18"/>
      <c r="B454" s="18"/>
      <c r="C454" s="13">
        <f t="shared" ref="C454:C484" si="151">D454-B454</f>
        <v>0</v>
      </c>
      <c r="D454" s="21"/>
      <c r="E454" s="15" t="s">
        <v>394</v>
      </c>
      <c r="F454" s="13">
        <f t="shared" ref="F454" si="152">SUM(F455:F457)</f>
        <v>268</v>
      </c>
      <c r="G454" s="13">
        <f t="shared" ref="G454:G485" si="153">H454-F454</f>
        <v>1027</v>
      </c>
      <c r="H454" s="16">
        <v>1295</v>
      </c>
    </row>
    <row r="455" spans="1:8">
      <c r="A455" s="18"/>
      <c r="B455" s="18"/>
      <c r="C455" s="13">
        <f>D455-B455</f>
        <v>0</v>
      </c>
      <c r="D455" s="21"/>
      <c r="E455" s="20" t="s">
        <v>395</v>
      </c>
      <c r="F455" s="18"/>
      <c r="G455" s="13">
        <f>H455-F455</f>
        <v>1258</v>
      </c>
      <c r="H455" s="19">
        <v>1258</v>
      </c>
    </row>
    <row r="456" spans="1:8">
      <c r="A456" s="18"/>
      <c r="B456" s="18"/>
      <c r="C456" s="13">
        <f>D456-B456</f>
        <v>0</v>
      </c>
      <c r="D456" s="21"/>
      <c r="E456" s="15" t="s">
        <v>396</v>
      </c>
      <c r="F456" s="18">
        <v>268</v>
      </c>
      <c r="G456" s="13">
        <f>H456-F456</f>
        <v>-251</v>
      </c>
      <c r="H456" s="19">
        <v>17</v>
      </c>
    </row>
    <row r="457" spans="1:8">
      <c r="A457" s="18"/>
      <c r="B457" s="18"/>
      <c r="C457" s="13">
        <f>D457-B457</f>
        <v>0</v>
      </c>
      <c r="D457" s="21"/>
      <c r="E457" s="15" t="s">
        <v>397</v>
      </c>
      <c r="F457" s="18"/>
      <c r="G457" s="13">
        <f>H457-F457</f>
        <v>20</v>
      </c>
      <c r="H457" s="19">
        <v>20</v>
      </c>
    </row>
    <row r="458" spans="1:8">
      <c r="A458" s="18"/>
      <c r="B458" s="18"/>
      <c r="C458" s="13">
        <f>D458-B458</f>
        <v>0</v>
      </c>
      <c r="D458" s="21"/>
      <c r="E458" s="15" t="s">
        <v>398</v>
      </c>
      <c r="F458" s="13">
        <f t="shared" ref="F458" si="154">SUM(F459)</f>
        <v>26321</v>
      </c>
      <c r="G458" s="13">
        <f>H458-F458</f>
        <v>3014</v>
      </c>
      <c r="H458" s="16">
        <v>29335</v>
      </c>
    </row>
    <row r="459" spans="1:8">
      <c r="A459" s="18"/>
      <c r="B459" s="18"/>
      <c r="C459" s="13">
        <f>D459-B459</f>
        <v>0</v>
      </c>
      <c r="D459" s="21"/>
      <c r="E459" s="15" t="s">
        <v>399</v>
      </c>
      <c r="F459" s="18">
        <v>26321</v>
      </c>
      <c r="G459" s="13">
        <f>H459-F459</f>
        <v>3014</v>
      </c>
      <c r="H459" s="19">
        <v>29335</v>
      </c>
    </row>
    <row r="460" spans="1:8">
      <c r="A460" s="18"/>
      <c r="B460" s="18"/>
      <c r="C460" s="13">
        <f>D460-B460</f>
        <v>0</v>
      </c>
      <c r="D460" s="21"/>
      <c r="E460" s="20" t="s">
        <v>400</v>
      </c>
      <c r="F460" s="18">
        <v>306</v>
      </c>
      <c r="G460" s="13">
        <f>H460-F460</f>
        <v>-306</v>
      </c>
      <c r="H460" s="19">
        <v>0</v>
      </c>
    </row>
    <row r="461" spans="1:8">
      <c r="A461" s="18"/>
      <c r="B461" s="18"/>
      <c r="C461" s="13">
        <f>D461-B461</f>
        <v>0</v>
      </c>
      <c r="D461" s="21"/>
      <c r="E461" s="20" t="s">
        <v>400</v>
      </c>
      <c r="F461" s="18">
        <v>306</v>
      </c>
      <c r="G461" s="13">
        <f>H461-F461</f>
        <v>-306</v>
      </c>
      <c r="H461" s="19">
        <v>0</v>
      </c>
    </row>
    <row r="462" spans="1:8">
      <c r="A462" s="18"/>
      <c r="B462" s="18"/>
      <c r="C462" s="13">
        <f>D462-B462</f>
        <v>0</v>
      </c>
      <c r="D462" s="21"/>
      <c r="E462" s="15" t="s">
        <v>401</v>
      </c>
      <c r="F462" s="13">
        <f t="shared" ref="F462" si="155">F463+F473+F475</f>
        <v>5375</v>
      </c>
      <c r="G462" s="13">
        <f>H462-F462</f>
        <v>-521</v>
      </c>
      <c r="H462" s="16">
        <v>4854</v>
      </c>
    </row>
    <row r="463" spans="1:8">
      <c r="A463" s="18"/>
      <c r="B463" s="18"/>
      <c r="C463" s="13">
        <f>D463-B463</f>
        <v>0</v>
      </c>
      <c r="D463" s="21"/>
      <c r="E463" s="15" t="s">
        <v>402</v>
      </c>
      <c r="F463" s="13">
        <f t="shared" ref="F463" si="156">SUM(F464:F472)</f>
        <v>5375</v>
      </c>
      <c r="G463" s="13">
        <f>H463-F463</f>
        <v>-557</v>
      </c>
      <c r="H463" s="16">
        <v>4818</v>
      </c>
    </row>
    <row r="464" spans="1:8">
      <c r="A464" s="18"/>
      <c r="B464" s="18"/>
      <c r="C464" s="13">
        <f>D464-B464</f>
        <v>0</v>
      </c>
      <c r="D464" s="21"/>
      <c r="E464" s="15" t="s">
        <v>11</v>
      </c>
      <c r="F464" s="18">
        <v>158</v>
      </c>
      <c r="G464" s="13">
        <f>H464-F464</f>
        <v>27</v>
      </c>
      <c r="H464" s="19">
        <v>185</v>
      </c>
    </row>
    <row r="465" spans="1:8">
      <c r="A465" s="18"/>
      <c r="B465" s="18"/>
      <c r="C465" s="13">
        <f>D465-B465</f>
        <v>0</v>
      </c>
      <c r="D465" s="21"/>
      <c r="E465" s="15" t="s">
        <v>36</v>
      </c>
      <c r="F465" s="18"/>
      <c r="G465" s="13">
        <f>H465-F465</f>
        <v>23</v>
      </c>
      <c r="H465" s="19">
        <v>23</v>
      </c>
    </row>
    <row r="466" spans="1:8">
      <c r="A466" s="18"/>
      <c r="B466" s="18"/>
      <c r="C466" s="13">
        <f>D466-B466</f>
        <v>0</v>
      </c>
      <c r="D466" s="21"/>
      <c r="E466" s="15" t="s">
        <v>13</v>
      </c>
      <c r="F466" s="18"/>
      <c r="G466" s="13">
        <f>H466-F466</f>
        <v>0</v>
      </c>
      <c r="H466" s="19">
        <v>0</v>
      </c>
    </row>
    <row r="467" spans="1:8">
      <c r="A467" s="18"/>
      <c r="B467" s="18"/>
      <c r="C467" s="13">
        <f>D467-B467</f>
        <v>0</v>
      </c>
      <c r="D467" s="21"/>
      <c r="E467" s="15" t="s">
        <v>403</v>
      </c>
      <c r="F467" s="18">
        <v>481</v>
      </c>
      <c r="G467" s="13">
        <f>H467-F467</f>
        <v>1805</v>
      </c>
      <c r="H467" s="19">
        <v>2286</v>
      </c>
    </row>
    <row r="468" spans="1:8">
      <c r="A468" s="18"/>
      <c r="B468" s="18"/>
      <c r="C468" s="13">
        <f>D468-B468</f>
        <v>0</v>
      </c>
      <c r="D468" s="21"/>
      <c r="E468" s="15" t="s">
        <v>404</v>
      </c>
      <c r="F468" s="18">
        <v>1227</v>
      </c>
      <c r="G468" s="13">
        <f>H468-F468</f>
        <v>-403</v>
      </c>
      <c r="H468" s="19">
        <v>824</v>
      </c>
    </row>
    <row r="469" spans="1:8">
      <c r="A469" s="18"/>
      <c r="B469" s="18"/>
      <c r="C469" s="13">
        <f>D469-B469</f>
        <v>0</v>
      </c>
      <c r="D469" s="21"/>
      <c r="E469" s="15" t="s">
        <v>405</v>
      </c>
      <c r="F469" s="18"/>
      <c r="G469" s="13">
        <f>H469-F469</f>
        <v>151</v>
      </c>
      <c r="H469" s="19">
        <v>151</v>
      </c>
    </row>
    <row r="470" spans="1:8">
      <c r="A470" s="18"/>
      <c r="B470" s="18"/>
      <c r="C470" s="13">
        <f>D470-B470</f>
        <v>0</v>
      </c>
      <c r="D470" s="21"/>
      <c r="E470" s="15" t="s">
        <v>406</v>
      </c>
      <c r="F470" s="18">
        <v>3025</v>
      </c>
      <c r="G470" s="13">
        <f>H470-F470</f>
        <v>-1813</v>
      </c>
      <c r="H470" s="19">
        <v>1212</v>
      </c>
    </row>
    <row r="471" spans="1:8">
      <c r="A471" s="18"/>
      <c r="B471" s="18"/>
      <c r="C471" s="13">
        <f>D471-B471</f>
        <v>0</v>
      </c>
      <c r="D471" s="21"/>
      <c r="E471" s="15" t="s">
        <v>407</v>
      </c>
      <c r="F471" s="18"/>
      <c r="G471" s="13">
        <f>H471-F471</f>
        <v>0</v>
      </c>
      <c r="H471" s="19">
        <v>0</v>
      </c>
    </row>
    <row r="472" spans="1:8">
      <c r="A472" s="18"/>
      <c r="B472" s="18"/>
      <c r="C472" s="13">
        <f>D472-B472</f>
        <v>0</v>
      </c>
      <c r="D472" s="21"/>
      <c r="E472" s="15" t="s">
        <v>408</v>
      </c>
      <c r="F472" s="18">
        <v>484</v>
      </c>
      <c r="G472" s="13">
        <f>H472-F472</f>
        <v>-347</v>
      </c>
      <c r="H472" s="19">
        <v>137</v>
      </c>
    </row>
    <row r="473" spans="1:8">
      <c r="A473" s="18"/>
      <c r="B473" s="18"/>
      <c r="C473" s="13">
        <f>D473-B473</f>
        <v>0</v>
      </c>
      <c r="D473" s="21"/>
      <c r="E473" s="15" t="s">
        <v>409</v>
      </c>
      <c r="F473" s="13">
        <f t="shared" ref="F473" si="157">SUM(F474)</f>
        <v>0</v>
      </c>
      <c r="G473" s="13">
        <f>H473-F473</f>
        <v>0</v>
      </c>
      <c r="H473" s="16">
        <v>0</v>
      </c>
    </row>
    <row r="474" ht="40.5" spans="1:8">
      <c r="A474" s="18"/>
      <c r="B474" s="18"/>
      <c r="C474" s="13">
        <f>D474-B474</f>
        <v>0</v>
      </c>
      <c r="D474" s="21"/>
      <c r="E474" s="15" t="s">
        <v>410</v>
      </c>
      <c r="F474" s="18"/>
      <c r="G474" s="13">
        <f>H474-F474</f>
        <v>0</v>
      </c>
      <c r="H474" s="19">
        <v>0</v>
      </c>
    </row>
    <row r="475" spans="1:8">
      <c r="A475" s="18"/>
      <c r="B475" s="18"/>
      <c r="C475" s="13">
        <f>D475-B475</f>
        <v>0</v>
      </c>
      <c r="D475" s="21"/>
      <c r="E475" s="15" t="s">
        <v>411</v>
      </c>
      <c r="F475" s="13">
        <f t="shared" ref="F475" si="158">SUM(F476)</f>
        <v>0</v>
      </c>
      <c r="G475" s="13">
        <f>H475-F475</f>
        <v>36</v>
      </c>
      <c r="H475" s="16">
        <v>36</v>
      </c>
    </row>
    <row r="476" spans="1:8">
      <c r="A476" s="18"/>
      <c r="B476" s="18"/>
      <c r="C476" s="13">
        <f>D476-B476</f>
        <v>0</v>
      </c>
      <c r="D476" s="21"/>
      <c r="E476" s="15" t="s">
        <v>411</v>
      </c>
      <c r="F476" s="18"/>
      <c r="G476" s="13">
        <f>H476-F476</f>
        <v>36</v>
      </c>
      <c r="H476" s="19">
        <v>36</v>
      </c>
    </row>
    <row r="477" spans="1:8">
      <c r="A477" s="18"/>
      <c r="B477" s="18"/>
      <c r="C477" s="13">
        <f>D477-B477</f>
        <v>0</v>
      </c>
      <c r="D477" s="21"/>
      <c r="E477" s="15" t="s">
        <v>412</v>
      </c>
      <c r="F477" s="13">
        <f t="shared" ref="F477" si="159">F478+F480+F484+F487</f>
        <v>530</v>
      </c>
      <c r="G477" s="13">
        <f>H477-F477</f>
        <v>1089</v>
      </c>
      <c r="H477" s="16">
        <v>1619</v>
      </c>
    </row>
    <row r="478" spans="1:8">
      <c r="A478" s="18"/>
      <c r="B478" s="18"/>
      <c r="C478" s="13">
        <f>D478-B478</f>
        <v>0</v>
      </c>
      <c r="D478" s="21"/>
      <c r="E478" s="15" t="s">
        <v>413</v>
      </c>
      <c r="F478" s="18"/>
      <c r="G478" s="13">
        <f>H478-F478</f>
        <v>0</v>
      </c>
      <c r="H478" s="19">
        <v>0</v>
      </c>
    </row>
    <row r="479" spans="1:8">
      <c r="A479" s="18"/>
      <c r="B479" s="18"/>
      <c r="C479" s="13">
        <f>D479-B479</f>
        <v>0</v>
      </c>
      <c r="D479" s="21"/>
      <c r="E479" s="15" t="s">
        <v>11</v>
      </c>
      <c r="F479" s="18"/>
      <c r="G479" s="13">
        <f>H479-F479</f>
        <v>0</v>
      </c>
      <c r="H479" s="19">
        <v>0</v>
      </c>
    </row>
    <row r="480" spans="1:8">
      <c r="A480" s="18"/>
      <c r="B480" s="18"/>
      <c r="C480" s="13">
        <f>D480-B480</f>
        <v>0</v>
      </c>
      <c r="D480" s="21"/>
      <c r="E480" s="15" t="s">
        <v>414</v>
      </c>
      <c r="F480" s="13">
        <f t="shared" ref="F480" si="160">SUM(F481:F483)</f>
        <v>361</v>
      </c>
      <c r="G480" s="13">
        <f>H480-F480</f>
        <v>1013</v>
      </c>
      <c r="H480" s="16">
        <v>1374</v>
      </c>
    </row>
    <row r="481" spans="1:8">
      <c r="A481" s="18"/>
      <c r="B481" s="18"/>
      <c r="C481" s="13">
        <f>D481-B481</f>
        <v>0</v>
      </c>
      <c r="D481" s="21"/>
      <c r="E481" s="15" t="s">
        <v>11</v>
      </c>
      <c r="F481" s="18">
        <v>204</v>
      </c>
      <c r="G481" s="13">
        <f>H481-F481</f>
        <v>1016</v>
      </c>
      <c r="H481" s="19">
        <v>1220</v>
      </c>
    </row>
    <row r="482" spans="1:8">
      <c r="A482" s="18"/>
      <c r="B482" s="18"/>
      <c r="C482" s="13">
        <f>D482-B482</f>
        <v>0</v>
      </c>
      <c r="D482" s="21"/>
      <c r="E482" s="15" t="s">
        <v>19</v>
      </c>
      <c r="F482" s="18">
        <v>157</v>
      </c>
      <c r="G482" s="13">
        <f>H482-F482</f>
        <v>-3</v>
      </c>
      <c r="H482" s="19">
        <v>154</v>
      </c>
    </row>
    <row r="483" spans="1:8">
      <c r="A483" s="18"/>
      <c r="B483" s="18"/>
      <c r="C483" s="13">
        <f>D483-B483</f>
        <v>0</v>
      </c>
      <c r="D483" s="21"/>
      <c r="E483" s="15" t="s">
        <v>415</v>
      </c>
      <c r="F483" s="18"/>
      <c r="G483" s="13">
        <f>H483-F483</f>
        <v>0</v>
      </c>
      <c r="H483" s="19">
        <v>0</v>
      </c>
    </row>
    <row r="484" ht="40.5" spans="1:8">
      <c r="A484" s="18"/>
      <c r="B484" s="18"/>
      <c r="C484" s="13">
        <f>D484-B484</f>
        <v>0</v>
      </c>
      <c r="D484" s="21"/>
      <c r="E484" s="15" t="s">
        <v>416</v>
      </c>
      <c r="F484" s="13">
        <f>SUM(F485:F485)</f>
        <v>169</v>
      </c>
      <c r="G484" s="13">
        <f>H484-F484</f>
        <v>31</v>
      </c>
      <c r="H484" s="16">
        <v>200</v>
      </c>
    </row>
    <row r="485" spans="1:8">
      <c r="A485" s="18"/>
      <c r="B485" s="18"/>
      <c r="C485" s="13">
        <f t="shared" ref="C485" si="161">D485-B485</f>
        <v>0</v>
      </c>
      <c r="D485" s="21"/>
      <c r="E485" s="20" t="s">
        <v>417</v>
      </c>
      <c r="F485" s="18">
        <v>169</v>
      </c>
      <c r="G485" s="13">
        <f>H485-F485</f>
        <v>-121</v>
      </c>
      <c r="H485" s="19">
        <v>48</v>
      </c>
    </row>
    <row r="486" ht="40.5" spans="1:8">
      <c r="A486" s="18"/>
      <c r="B486" s="18"/>
      <c r="C486" s="13">
        <f t="shared" ref="C486:C515" si="162">D486-B486</f>
        <v>0</v>
      </c>
      <c r="D486" s="21"/>
      <c r="E486" s="15" t="s">
        <v>418</v>
      </c>
      <c r="F486" s="18"/>
      <c r="G486" s="13">
        <f t="shared" ref="G486:G517" si="163">H486-F486</f>
        <v>152</v>
      </c>
      <c r="H486" s="19">
        <v>152</v>
      </c>
    </row>
    <row r="487" ht="40.5" spans="1:8">
      <c r="A487" s="18"/>
      <c r="B487" s="18"/>
      <c r="C487" s="13">
        <f>D487-B487</f>
        <v>0</v>
      </c>
      <c r="D487" s="21"/>
      <c r="E487" s="15" t="s">
        <v>419</v>
      </c>
      <c r="F487" s="13">
        <f t="shared" ref="F487" si="164">SUM(F488)</f>
        <v>0</v>
      </c>
      <c r="G487" s="13">
        <f>H487-F487</f>
        <v>45</v>
      </c>
      <c r="H487" s="16">
        <v>45</v>
      </c>
    </row>
    <row r="488" ht="40.5" spans="1:8">
      <c r="A488" s="18"/>
      <c r="B488" s="18"/>
      <c r="C488" s="13">
        <f>D488-B488</f>
        <v>0</v>
      </c>
      <c r="D488" s="21"/>
      <c r="E488" s="15" t="s">
        <v>419</v>
      </c>
      <c r="F488" s="18"/>
      <c r="G488" s="13">
        <f>H488-F488</f>
        <v>45</v>
      </c>
      <c r="H488" s="19">
        <v>45</v>
      </c>
    </row>
    <row r="489" spans="1:8">
      <c r="A489" s="18"/>
      <c r="B489" s="18"/>
      <c r="C489" s="13">
        <f>D489-B489</f>
        <v>0</v>
      </c>
      <c r="D489" s="21"/>
      <c r="E489" s="15" t="s">
        <v>420</v>
      </c>
      <c r="F489" s="13">
        <f t="shared" ref="F489" si="165">F490+F496+F498</f>
        <v>4382</v>
      </c>
      <c r="G489" s="13">
        <f>H489-F489</f>
        <v>-1123</v>
      </c>
      <c r="H489" s="16">
        <v>3259</v>
      </c>
    </row>
    <row r="490" spans="1:8">
      <c r="A490" s="18"/>
      <c r="B490" s="18"/>
      <c r="C490" s="13">
        <f>D490-B490</f>
        <v>0</v>
      </c>
      <c r="D490" s="21"/>
      <c r="E490" s="15" t="s">
        <v>421</v>
      </c>
      <c r="F490" s="13">
        <f t="shared" ref="F490" si="166">SUM(F491:F495)</f>
        <v>4337</v>
      </c>
      <c r="G490" s="13">
        <f>H490-F490</f>
        <v>-1173</v>
      </c>
      <c r="H490" s="16">
        <v>3164</v>
      </c>
    </row>
    <row r="491" spans="1:8">
      <c r="A491" s="18"/>
      <c r="B491" s="18"/>
      <c r="C491" s="13">
        <f>D491-B491</f>
        <v>0</v>
      </c>
      <c r="D491" s="21"/>
      <c r="E491" s="15" t="s">
        <v>11</v>
      </c>
      <c r="F491" s="18">
        <v>637</v>
      </c>
      <c r="G491" s="13">
        <f>H491-F491</f>
        <v>275</v>
      </c>
      <c r="H491" s="19">
        <v>912</v>
      </c>
    </row>
    <row r="492" spans="1:8">
      <c r="A492" s="18"/>
      <c r="B492" s="18"/>
      <c r="C492" s="13">
        <f>D492-B492</f>
        <v>0</v>
      </c>
      <c r="D492" s="21"/>
      <c r="E492" s="15" t="s">
        <v>36</v>
      </c>
      <c r="F492" s="18"/>
      <c r="G492" s="13">
        <f>H492-F492</f>
        <v>0</v>
      </c>
      <c r="H492" s="19">
        <v>0</v>
      </c>
    </row>
    <row r="493" spans="1:8">
      <c r="A493" s="18"/>
      <c r="B493" s="18"/>
      <c r="C493" s="13">
        <f>D493-B493</f>
        <v>0</v>
      </c>
      <c r="D493" s="21"/>
      <c r="E493" s="20" t="s">
        <v>422</v>
      </c>
      <c r="F493" s="18"/>
      <c r="G493" s="13">
        <f>H493-F493</f>
        <v>46</v>
      </c>
      <c r="H493" s="19">
        <v>46</v>
      </c>
    </row>
    <row r="494" spans="1:8">
      <c r="A494" s="18"/>
      <c r="B494" s="18"/>
      <c r="C494" s="13">
        <f>D494-B494</f>
        <v>0</v>
      </c>
      <c r="D494" s="21"/>
      <c r="E494" s="15" t="s">
        <v>19</v>
      </c>
      <c r="F494" s="18">
        <v>338</v>
      </c>
      <c r="G494" s="13">
        <f>H494-F494</f>
        <v>21</v>
      </c>
      <c r="H494" s="19">
        <v>359</v>
      </c>
    </row>
    <row r="495" spans="1:8">
      <c r="A495" s="18"/>
      <c r="B495" s="18"/>
      <c r="C495" s="13">
        <f>D495-B495</f>
        <v>0</v>
      </c>
      <c r="D495" s="21"/>
      <c r="E495" s="15" t="s">
        <v>423</v>
      </c>
      <c r="F495" s="18">
        <v>3362</v>
      </c>
      <c r="G495" s="13">
        <f>H495-F495</f>
        <v>-1515</v>
      </c>
      <c r="H495" s="19">
        <v>1847</v>
      </c>
    </row>
    <row r="496" spans="1:8">
      <c r="A496" s="18"/>
      <c r="B496" s="18"/>
      <c r="C496" s="13">
        <f>D496-B496</f>
        <v>0</v>
      </c>
      <c r="D496" s="21"/>
      <c r="E496" s="15" t="s">
        <v>424</v>
      </c>
      <c r="F496" s="13">
        <f t="shared" ref="F496" si="167">SUM(F497)</f>
        <v>45</v>
      </c>
      <c r="G496" s="13">
        <f>H496-F496</f>
        <v>-45</v>
      </c>
      <c r="H496" s="16">
        <v>0</v>
      </c>
    </row>
    <row r="497" spans="1:8">
      <c r="A497" s="18"/>
      <c r="B497" s="18"/>
      <c r="C497" s="13">
        <f>D497-B497</f>
        <v>0</v>
      </c>
      <c r="D497" s="21"/>
      <c r="E497" s="15" t="s">
        <v>425</v>
      </c>
      <c r="F497" s="18">
        <v>45</v>
      </c>
      <c r="G497" s="13">
        <f>H497-F497</f>
        <v>-45</v>
      </c>
      <c r="H497" s="19">
        <v>0</v>
      </c>
    </row>
    <row r="498" spans="1:8">
      <c r="A498" s="18"/>
      <c r="B498" s="18"/>
      <c r="C498" s="13">
        <f>D498-B498</f>
        <v>0</v>
      </c>
      <c r="D498" s="21"/>
      <c r="E498" s="15" t="s">
        <v>426</v>
      </c>
      <c r="F498" s="13">
        <f t="shared" ref="F498" si="168">SUM(F499)</f>
        <v>0</v>
      </c>
      <c r="G498" s="13">
        <f>H498-F498</f>
        <v>95</v>
      </c>
      <c r="H498" s="16">
        <v>95</v>
      </c>
    </row>
    <row r="499" spans="1:8">
      <c r="A499" s="18"/>
      <c r="B499" s="18"/>
      <c r="C499" s="13">
        <f>D499-B499</f>
        <v>0</v>
      </c>
      <c r="D499" s="21"/>
      <c r="E499" s="15" t="s">
        <v>426</v>
      </c>
      <c r="F499" s="18"/>
      <c r="G499" s="13">
        <f>H499-F499</f>
        <v>95</v>
      </c>
      <c r="H499" s="19">
        <v>95</v>
      </c>
    </row>
    <row r="500" spans="1:8">
      <c r="A500" s="18"/>
      <c r="B500" s="18"/>
      <c r="C500" s="13">
        <f>D500-B500</f>
        <v>0</v>
      </c>
      <c r="D500" s="21"/>
      <c r="E500" s="15" t="s">
        <v>427</v>
      </c>
      <c r="F500" s="18"/>
      <c r="G500" s="13">
        <f>H500-F500</f>
        <v>260</v>
      </c>
      <c r="H500" s="19">
        <v>260</v>
      </c>
    </row>
    <row r="501" spans="1:8">
      <c r="A501" s="18"/>
      <c r="B501" s="18"/>
      <c r="C501" s="13">
        <f>D501-B501</f>
        <v>0</v>
      </c>
      <c r="D501" s="21"/>
      <c r="E501" s="15" t="s">
        <v>428</v>
      </c>
      <c r="F501" s="18"/>
      <c r="G501" s="13">
        <f>H501-F501</f>
        <v>260</v>
      </c>
      <c r="H501" s="19">
        <v>260</v>
      </c>
    </row>
    <row r="502" spans="1:8">
      <c r="A502" s="18"/>
      <c r="B502" s="18"/>
      <c r="C502" s="13">
        <f>D502-B502</f>
        <v>0</v>
      </c>
      <c r="D502" s="21"/>
      <c r="E502" s="15" t="s">
        <v>428</v>
      </c>
      <c r="F502" s="18"/>
      <c r="G502" s="13">
        <f>H502-F502</f>
        <v>260</v>
      </c>
      <c r="H502" s="19">
        <v>260</v>
      </c>
    </row>
    <row r="503" spans="1:8">
      <c r="A503" s="18"/>
      <c r="B503" s="18"/>
      <c r="C503" s="13">
        <f>D503-B503</f>
        <v>0</v>
      </c>
      <c r="D503" s="21"/>
      <c r="E503" s="15" t="s">
        <v>429</v>
      </c>
      <c r="F503" s="13">
        <f t="shared" ref="F503" si="169">F504+F514</f>
        <v>1425</v>
      </c>
      <c r="G503" s="13">
        <f>H503-F503</f>
        <v>-132</v>
      </c>
      <c r="H503" s="16">
        <v>1293</v>
      </c>
    </row>
    <row r="504" spans="1:8">
      <c r="A504" s="18"/>
      <c r="B504" s="18"/>
      <c r="C504" s="13">
        <f>D504-B504</f>
        <v>0</v>
      </c>
      <c r="D504" s="21"/>
      <c r="E504" s="15" t="s">
        <v>430</v>
      </c>
      <c r="F504" s="13">
        <f t="shared" ref="F504" si="170">SUM(F505:F513)</f>
        <v>1353</v>
      </c>
      <c r="G504" s="13">
        <f>H504-F504</f>
        <v>-85</v>
      </c>
      <c r="H504" s="16">
        <v>1268</v>
      </c>
    </row>
    <row r="505" spans="1:8">
      <c r="A505" s="18"/>
      <c r="B505" s="18"/>
      <c r="C505" s="13">
        <f>D505-B505</f>
        <v>0</v>
      </c>
      <c r="D505" s="21"/>
      <c r="E505" s="15" t="s">
        <v>11</v>
      </c>
      <c r="F505" s="18">
        <v>121</v>
      </c>
      <c r="G505" s="13">
        <f>H505-F505</f>
        <v>7</v>
      </c>
      <c r="H505" s="19">
        <v>128</v>
      </c>
    </row>
    <row r="506" spans="1:8">
      <c r="A506" s="18"/>
      <c r="B506" s="18"/>
      <c r="C506" s="13">
        <f>D506-B506</f>
        <v>0</v>
      </c>
      <c r="D506" s="21"/>
      <c r="E506" s="15" t="s">
        <v>36</v>
      </c>
      <c r="F506" s="18"/>
      <c r="G506" s="13">
        <f>H506-F506</f>
        <v>0</v>
      </c>
      <c r="H506" s="19">
        <v>0</v>
      </c>
    </row>
    <row r="507" spans="1:8">
      <c r="A507" s="18"/>
      <c r="B507" s="18"/>
      <c r="C507" s="13">
        <f>D507-B507</f>
        <v>0</v>
      </c>
      <c r="D507" s="21"/>
      <c r="E507" s="15" t="s">
        <v>431</v>
      </c>
      <c r="F507" s="18"/>
      <c r="G507" s="13">
        <f>H507-F507</f>
        <v>0</v>
      </c>
      <c r="H507" s="19">
        <v>0</v>
      </c>
    </row>
    <row r="508" spans="1:8">
      <c r="A508" s="18"/>
      <c r="B508" s="18"/>
      <c r="C508" s="13">
        <f>D508-B508</f>
        <v>0</v>
      </c>
      <c r="D508" s="21"/>
      <c r="E508" s="15" t="s">
        <v>432</v>
      </c>
      <c r="F508" s="18"/>
      <c r="G508" s="13">
        <f>H508-F508</f>
        <v>0</v>
      </c>
      <c r="H508" s="19">
        <v>0</v>
      </c>
    </row>
    <row r="509" spans="1:8">
      <c r="A509" s="18"/>
      <c r="B509" s="18"/>
      <c r="C509" s="13">
        <f>D509-B509</f>
        <v>0</v>
      </c>
      <c r="D509" s="21"/>
      <c r="E509" s="15" t="s">
        <v>433</v>
      </c>
      <c r="F509" s="18"/>
      <c r="G509" s="13">
        <f>H509-F509</f>
        <v>0</v>
      </c>
      <c r="H509" s="19">
        <v>0</v>
      </c>
    </row>
    <row r="510" spans="1:8">
      <c r="A510" s="18"/>
      <c r="B510" s="18"/>
      <c r="C510" s="13">
        <f>D510-B510</f>
        <v>0</v>
      </c>
      <c r="D510" s="21"/>
      <c r="E510" s="15" t="s">
        <v>434</v>
      </c>
      <c r="F510" s="18"/>
      <c r="G510" s="13">
        <f>H510-F510</f>
        <v>0</v>
      </c>
      <c r="H510" s="19">
        <v>0</v>
      </c>
    </row>
    <row r="511" spans="1:8">
      <c r="A511" s="18"/>
      <c r="B511" s="18"/>
      <c r="C511" s="13">
        <f>D511-B511</f>
        <v>0</v>
      </c>
      <c r="D511" s="21"/>
      <c r="E511" s="15" t="s">
        <v>435</v>
      </c>
      <c r="F511" s="18"/>
      <c r="G511" s="13">
        <f>H511-F511</f>
        <v>0</v>
      </c>
      <c r="H511" s="19">
        <v>0</v>
      </c>
    </row>
    <row r="512" spans="1:8">
      <c r="A512" s="18"/>
      <c r="B512" s="18"/>
      <c r="C512" s="13">
        <f>D512-B512</f>
        <v>0</v>
      </c>
      <c r="D512" s="21"/>
      <c r="E512" s="15" t="s">
        <v>19</v>
      </c>
      <c r="F512" s="18">
        <v>1232</v>
      </c>
      <c r="G512" s="13">
        <f>H512-F512</f>
        <v>-92</v>
      </c>
      <c r="H512" s="19">
        <v>1140</v>
      </c>
    </row>
    <row r="513" spans="1:8">
      <c r="A513" s="18"/>
      <c r="B513" s="18"/>
      <c r="C513" s="13">
        <f>D513-B513</f>
        <v>0</v>
      </c>
      <c r="D513" s="21"/>
      <c r="E513" s="15" t="s">
        <v>436</v>
      </c>
      <c r="F513" s="18"/>
      <c r="G513" s="13">
        <f>H513-F513</f>
        <v>0</v>
      </c>
      <c r="H513" s="19">
        <v>0</v>
      </c>
    </row>
    <row r="514" spans="1:8">
      <c r="A514" s="18"/>
      <c r="B514" s="18"/>
      <c r="C514" s="13">
        <f>D514-B514</f>
        <v>0</v>
      </c>
      <c r="D514" s="21"/>
      <c r="E514" s="15" t="s">
        <v>437</v>
      </c>
      <c r="F514" s="13">
        <f t="shared" ref="F514" si="171">SUM(F515:F517)</f>
        <v>72</v>
      </c>
      <c r="G514" s="13">
        <f>H514-F514</f>
        <v>-47</v>
      </c>
      <c r="H514" s="16">
        <v>25</v>
      </c>
    </row>
    <row r="515" spans="1:8">
      <c r="A515" s="18"/>
      <c r="B515" s="18"/>
      <c r="C515" s="13">
        <f>D515-B515</f>
        <v>0</v>
      </c>
      <c r="D515" s="21"/>
      <c r="E515" s="15" t="s">
        <v>11</v>
      </c>
      <c r="F515" s="18">
        <v>72</v>
      </c>
      <c r="G515" s="13">
        <f>H515-F515</f>
        <v>-47</v>
      </c>
      <c r="H515" s="19">
        <v>25</v>
      </c>
    </row>
    <row r="516" spans="1:8">
      <c r="A516" s="18"/>
      <c r="B516" s="18"/>
      <c r="C516" s="13">
        <f t="shared" ref="C516" si="172">D516-B516</f>
        <v>0</v>
      </c>
      <c r="D516" s="21"/>
      <c r="E516" s="15" t="s">
        <v>438</v>
      </c>
      <c r="F516" s="18"/>
      <c r="G516" s="13">
        <f>H516-F516</f>
        <v>0</v>
      </c>
      <c r="H516" s="19">
        <v>0</v>
      </c>
    </row>
    <row r="517" spans="1:8">
      <c r="A517" s="18"/>
      <c r="B517" s="18"/>
      <c r="C517" s="13">
        <f t="shared" ref="C517" si="173">D517-B517</f>
        <v>0</v>
      </c>
      <c r="D517" s="21"/>
      <c r="E517" s="15" t="s">
        <v>439</v>
      </c>
      <c r="F517" s="18"/>
      <c r="G517" s="13">
        <f t="shared" ref="G517" si="174">H517-F517</f>
        <v>0</v>
      </c>
      <c r="H517" s="19">
        <v>0</v>
      </c>
    </row>
    <row r="518" spans="1:8">
      <c r="A518" s="18"/>
      <c r="B518" s="18"/>
      <c r="C518" s="13">
        <f t="shared" ref="C518:C548" si="175">D518-B518</f>
        <v>0</v>
      </c>
      <c r="D518" s="21"/>
      <c r="E518" s="15" t="s">
        <v>440</v>
      </c>
      <c r="F518" s="13">
        <f t="shared" ref="F518" si="176">F519+F529</f>
        <v>27270</v>
      </c>
      <c r="G518" s="13">
        <f t="shared" ref="G518:G549" si="177">H518-F518</f>
        <v>-2844</v>
      </c>
      <c r="H518" s="16">
        <v>24426</v>
      </c>
    </row>
    <row r="519" spans="1:8">
      <c r="A519" s="18"/>
      <c r="B519" s="18"/>
      <c r="C519" s="13">
        <f>D519-B519</f>
        <v>0</v>
      </c>
      <c r="D519" s="21"/>
      <c r="E519" s="15" t="s">
        <v>441</v>
      </c>
      <c r="F519" s="13">
        <f t="shared" ref="F519" si="178">SUM(F520:F528)</f>
        <v>11805</v>
      </c>
      <c r="G519" s="13">
        <f>H519-F519</f>
        <v>-2076</v>
      </c>
      <c r="H519" s="16">
        <v>9729</v>
      </c>
    </row>
    <row r="520" spans="1:8">
      <c r="A520" s="18"/>
      <c r="B520" s="18"/>
      <c r="C520" s="13">
        <f>D520-B520</f>
        <v>0</v>
      </c>
      <c r="D520" s="21"/>
      <c r="E520" s="15" t="s">
        <v>442</v>
      </c>
      <c r="F520" s="18"/>
      <c r="G520" s="13">
        <f>H520-F520</f>
        <v>0</v>
      </c>
      <c r="H520" s="19">
        <v>0</v>
      </c>
    </row>
    <row r="521" spans="1:8">
      <c r="A521" s="18"/>
      <c r="B521" s="18"/>
      <c r="C521" s="13">
        <f>D521-B521</f>
        <v>0</v>
      </c>
      <c r="D521" s="21"/>
      <c r="E521" s="15" t="s">
        <v>443</v>
      </c>
      <c r="F521" s="18">
        <v>3500</v>
      </c>
      <c r="G521" s="13">
        <f>H521-F521</f>
        <v>-647</v>
      </c>
      <c r="H521" s="19">
        <v>2853</v>
      </c>
    </row>
    <row r="522" spans="1:8">
      <c r="A522" s="18"/>
      <c r="B522" s="18"/>
      <c r="C522" s="13">
        <f>D522-B522</f>
        <v>0</v>
      </c>
      <c r="D522" s="21"/>
      <c r="E522" s="15" t="s">
        <v>444</v>
      </c>
      <c r="F522" s="18">
        <v>27</v>
      </c>
      <c r="G522" s="13">
        <f>H522-F522</f>
        <v>189</v>
      </c>
      <c r="H522" s="19">
        <v>216</v>
      </c>
    </row>
    <row r="523" spans="1:8">
      <c r="A523" s="18"/>
      <c r="B523" s="18"/>
      <c r="C523" s="13">
        <f>D523-B523</f>
        <v>0</v>
      </c>
      <c r="D523" s="21"/>
      <c r="E523" s="15" t="s">
        <v>445</v>
      </c>
      <c r="F523" s="18"/>
      <c r="G523" s="13">
        <f>H523-F523</f>
        <v>0</v>
      </c>
      <c r="H523" s="19">
        <v>0</v>
      </c>
    </row>
    <row r="524" spans="1:8">
      <c r="A524" s="18"/>
      <c r="B524" s="18"/>
      <c r="C524" s="13">
        <f>D524-B524</f>
        <v>0</v>
      </c>
      <c r="D524" s="21"/>
      <c r="E524" s="20" t="s">
        <v>446</v>
      </c>
      <c r="F524" s="18">
        <v>1804</v>
      </c>
      <c r="G524" s="13">
        <f>H524-F524</f>
        <v>-1657</v>
      </c>
      <c r="H524" s="19">
        <v>147</v>
      </c>
    </row>
    <row r="525" spans="1:8">
      <c r="A525" s="18"/>
      <c r="B525" s="18"/>
      <c r="C525" s="13">
        <f>D525-B525</f>
        <v>0</v>
      </c>
      <c r="D525" s="21"/>
      <c r="E525" s="15" t="s">
        <v>447</v>
      </c>
      <c r="F525" s="18">
        <v>4562</v>
      </c>
      <c r="G525" s="13">
        <f>H525-F525</f>
        <v>-3749</v>
      </c>
      <c r="H525" s="19">
        <v>813</v>
      </c>
    </row>
    <row r="526" spans="1:8">
      <c r="A526" s="18"/>
      <c r="B526" s="18"/>
      <c r="C526" s="13">
        <f>D526-B526</f>
        <v>0</v>
      </c>
      <c r="D526" s="21"/>
      <c r="E526" s="20" t="s">
        <v>448</v>
      </c>
      <c r="F526" s="18">
        <v>1912</v>
      </c>
      <c r="G526" s="13">
        <f>H526-F526</f>
        <v>3788</v>
      </c>
      <c r="H526" s="19">
        <v>5700</v>
      </c>
    </row>
    <row r="527" spans="1:8">
      <c r="A527" s="18"/>
      <c r="B527" s="18"/>
      <c r="C527" s="13">
        <f>D527-B527</f>
        <v>0</v>
      </c>
      <c r="D527" s="21"/>
      <c r="E527" s="15" t="s">
        <v>449</v>
      </c>
      <c r="F527" s="18"/>
      <c r="G527" s="13">
        <f>H527-F527</f>
        <v>0</v>
      </c>
      <c r="H527" s="19">
        <v>0</v>
      </c>
    </row>
    <row r="528" spans="1:8">
      <c r="A528" s="18"/>
      <c r="B528" s="18"/>
      <c r="C528" s="13">
        <f>D528-B528</f>
        <v>0</v>
      </c>
      <c r="D528" s="21"/>
      <c r="E528" s="15" t="s">
        <v>450</v>
      </c>
      <c r="F528" s="18"/>
      <c r="G528" s="13">
        <f>H528-F528</f>
        <v>0</v>
      </c>
      <c r="H528" s="19">
        <v>0</v>
      </c>
    </row>
    <row r="529" spans="1:8">
      <c r="A529" s="18"/>
      <c r="B529" s="18"/>
      <c r="C529" s="13">
        <f>D529-B529</f>
        <v>0</v>
      </c>
      <c r="D529" s="21"/>
      <c r="E529" s="15" t="s">
        <v>451</v>
      </c>
      <c r="F529" s="13">
        <f t="shared" ref="F529" si="179">SUM(F530)</f>
        <v>15465</v>
      </c>
      <c r="G529" s="13">
        <f>H529-F529</f>
        <v>-768</v>
      </c>
      <c r="H529" s="16">
        <v>14697</v>
      </c>
    </row>
    <row r="530" spans="1:8">
      <c r="A530" s="18"/>
      <c r="B530" s="18"/>
      <c r="C530" s="13">
        <f>D530-B530</f>
        <v>0</v>
      </c>
      <c r="D530" s="21"/>
      <c r="E530" s="15" t="s">
        <v>452</v>
      </c>
      <c r="F530" s="18">
        <v>15465</v>
      </c>
      <c r="G530" s="13">
        <f>H530-F530</f>
        <v>-780</v>
      </c>
      <c r="H530" s="19">
        <v>14685</v>
      </c>
    </row>
    <row r="531" spans="1:8">
      <c r="A531" s="18"/>
      <c r="B531" s="18"/>
      <c r="C531" s="13">
        <f>D531-B531</f>
        <v>0</v>
      </c>
      <c r="D531" s="21"/>
      <c r="E531" s="20" t="s">
        <v>453</v>
      </c>
      <c r="F531" s="18"/>
      <c r="G531" s="13">
        <f>H531-F531</f>
        <v>12</v>
      </c>
      <c r="H531" s="19">
        <v>12</v>
      </c>
    </row>
    <row r="532" spans="1:8">
      <c r="A532" s="18"/>
      <c r="B532" s="18"/>
      <c r="C532" s="13">
        <f>D532-B532</f>
        <v>0</v>
      </c>
      <c r="D532" s="21"/>
      <c r="E532" s="20" t="s">
        <v>454</v>
      </c>
      <c r="F532" s="18"/>
      <c r="G532" s="13">
        <f>H532-F532</f>
        <v>0</v>
      </c>
      <c r="H532" s="19">
        <v>0</v>
      </c>
    </row>
    <row r="533" spans="1:8">
      <c r="A533" s="18"/>
      <c r="B533" s="18"/>
      <c r="C533" s="13">
        <f>D533-B533</f>
        <v>0</v>
      </c>
      <c r="D533" s="21"/>
      <c r="E533" s="20" t="s">
        <v>455</v>
      </c>
      <c r="F533" s="18"/>
      <c r="G533" s="13">
        <f>H533-F533</f>
        <v>0</v>
      </c>
      <c r="H533" s="19">
        <v>0</v>
      </c>
    </row>
    <row r="534" spans="1:8">
      <c r="A534" s="18"/>
      <c r="B534" s="18"/>
      <c r="C534" s="13">
        <f>D534-B534</f>
        <v>0</v>
      </c>
      <c r="D534" s="21"/>
      <c r="E534" s="15" t="s">
        <v>456</v>
      </c>
      <c r="F534" s="13">
        <f t="shared" ref="F534" si="180">F535</f>
        <v>5519</v>
      </c>
      <c r="G534" s="13">
        <f>H534-F534</f>
        <v>-5359</v>
      </c>
      <c r="H534" s="16">
        <v>160</v>
      </c>
    </row>
    <row r="535" spans="1:8">
      <c r="A535" s="18"/>
      <c r="B535" s="18"/>
      <c r="C535" s="13">
        <f>D535-B535</f>
        <v>0</v>
      </c>
      <c r="D535" s="21"/>
      <c r="E535" s="15" t="s">
        <v>457</v>
      </c>
      <c r="F535" s="13">
        <f t="shared" ref="F535" si="181">SUM(F536:F537)</f>
        <v>5519</v>
      </c>
      <c r="G535" s="13">
        <f>H535-F535</f>
        <v>-5359</v>
      </c>
      <c r="H535" s="16">
        <v>160</v>
      </c>
    </row>
    <row r="536" spans="1:8">
      <c r="A536" s="18"/>
      <c r="B536" s="18"/>
      <c r="C536" s="13">
        <f>D536-B536</f>
        <v>0</v>
      </c>
      <c r="D536" s="21"/>
      <c r="E536" s="15" t="s">
        <v>19</v>
      </c>
      <c r="F536" s="18"/>
      <c r="G536" s="13">
        <f>H536-F536</f>
        <v>0</v>
      </c>
      <c r="H536" s="19">
        <v>0</v>
      </c>
    </row>
    <row r="537" spans="1:8">
      <c r="A537" s="18"/>
      <c r="B537" s="18"/>
      <c r="C537" s="13">
        <f>D537-B537</f>
        <v>0</v>
      </c>
      <c r="D537" s="21"/>
      <c r="E537" s="15" t="s">
        <v>458</v>
      </c>
      <c r="F537" s="18">
        <v>5519</v>
      </c>
      <c r="G537" s="13">
        <f>H537-F537</f>
        <v>-5359</v>
      </c>
      <c r="H537" s="19">
        <v>160</v>
      </c>
    </row>
    <row r="538" spans="1:8">
      <c r="A538" s="18"/>
      <c r="B538" s="18"/>
      <c r="C538" s="13">
        <f>D538-B538</f>
        <v>0</v>
      </c>
      <c r="D538" s="21"/>
      <c r="E538" s="20" t="s">
        <v>459</v>
      </c>
      <c r="F538" s="13">
        <f>SUM(F539)</f>
        <v>0</v>
      </c>
      <c r="G538" s="13">
        <f>H538-F538</f>
        <v>0</v>
      </c>
      <c r="H538" s="19">
        <v>0</v>
      </c>
    </row>
    <row r="539" spans="1:8">
      <c r="A539" s="18"/>
      <c r="B539" s="18"/>
      <c r="C539" s="13">
        <f>D539-B539</f>
        <v>0</v>
      </c>
      <c r="D539" s="21"/>
      <c r="E539" s="20" t="s">
        <v>460</v>
      </c>
      <c r="F539" s="18"/>
      <c r="G539" s="13">
        <f>H539-F539</f>
        <v>0</v>
      </c>
      <c r="H539" s="19">
        <v>0</v>
      </c>
    </row>
    <row r="540" spans="1:8">
      <c r="A540" s="18"/>
      <c r="B540" s="18"/>
      <c r="C540" s="13">
        <f>D540-B540</f>
        <v>0</v>
      </c>
      <c r="D540" s="21"/>
      <c r="E540" s="15" t="s">
        <v>461</v>
      </c>
      <c r="F540" s="13">
        <f>SUM(F541)</f>
        <v>0</v>
      </c>
      <c r="G540" s="13">
        <f>H540-F540</f>
        <v>0</v>
      </c>
      <c r="H540" s="19">
        <v>0</v>
      </c>
    </row>
    <row r="541" spans="1:8">
      <c r="A541" s="18"/>
      <c r="B541" s="18"/>
      <c r="C541" s="13">
        <f>D541-B541</f>
        <v>0</v>
      </c>
      <c r="D541" s="21"/>
      <c r="E541" s="15" t="s">
        <v>462</v>
      </c>
      <c r="F541" s="18"/>
      <c r="G541" s="13">
        <f>H541-F541</f>
        <v>0</v>
      </c>
      <c r="H541" s="19">
        <v>0</v>
      </c>
    </row>
    <row r="542" spans="1:8">
      <c r="A542" s="18"/>
      <c r="B542" s="18"/>
      <c r="C542" s="13">
        <f>D542-B542</f>
        <v>0</v>
      </c>
      <c r="D542" s="21"/>
      <c r="E542" s="15" t="s">
        <v>463</v>
      </c>
      <c r="F542" s="13">
        <f t="shared" ref="F542" si="182">F543+F551+F556+F558+F560</f>
        <v>1417</v>
      </c>
      <c r="G542" s="13">
        <f>H542-F542</f>
        <v>611</v>
      </c>
      <c r="H542" s="16">
        <v>2028</v>
      </c>
    </row>
    <row r="543" spans="1:8">
      <c r="A543" s="18"/>
      <c r="B543" s="18"/>
      <c r="C543" s="13">
        <f>D543-B543</f>
        <v>0</v>
      </c>
      <c r="D543" s="21"/>
      <c r="E543" s="15" t="s">
        <v>464</v>
      </c>
      <c r="F543" s="13">
        <f t="shared" ref="F543" si="183">SUM(F544:F550)</f>
        <v>495</v>
      </c>
      <c r="G543" s="13">
        <f>H543-F543</f>
        <v>121</v>
      </c>
      <c r="H543" s="16">
        <v>616</v>
      </c>
    </row>
    <row r="544" spans="1:8">
      <c r="A544" s="18"/>
      <c r="B544" s="18"/>
      <c r="C544" s="13">
        <f>D544-B544</f>
        <v>0</v>
      </c>
      <c r="D544" s="21"/>
      <c r="E544" s="15" t="s">
        <v>11</v>
      </c>
      <c r="F544" s="18">
        <v>490</v>
      </c>
      <c r="G544" s="13">
        <f>H544-F544</f>
        <v>-1</v>
      </c>
      <c r="H544" s="19">
        <v>489</v>
      </c>
    </row>
    <row r="545" spans="1:8">
      <c r="A545" s="18"/>
      <c r="B545" s="18"/>
      <c r="C545" s="13">
        <f>D545-B545</f>
        <v>0</v>
      </c>
      <c r="D545" s="21"/>
      <c r="E545" s="15" t="s">
        <v>36</v>
      </c>
      <c r="F545" s="18">
        <v>5</v>
      </c>
      <c r="G545" s="13">
        <f>H545-F545</f>
        <v>-5</v>
      </c>
      <c r="H545" s="19">
        <v>0</v>
      </c>
    </row>
    <row r="546" spans="1:8">
      <c r="A546" s="18"/>
      <c r="B546" s="18"/>
      <c r="C546" s="13">
        <f>D546-B546</f>
        <v>0</v>
      </c>
      <c r="D546" s="21"/>
      <c r="E546" s="20" t="s">
        <v>465</v>
      </c>
      <c r="F546" s="18"/>
      <c r="G546" s="13">
        <f>H546-F546</f>
        <v>0</v>
      </c>
      <c r="H546" s="19">
        <v>0</v>
      </c>
    </row>
    <row r="547" spans="1:8">
      <c r="A547" s="18"/>
      <c r="B547" s="18"/>
      <c r="C547" s="13">
        <f>D547-B547</f>
        <v>0</v>
      </c>
      <c r="D547" s="21"/>
      <c r="E547" s="20" t="s">
        <v>466</v>
      </c>
      <c r="F547" s="18"/>
      <c r="G547" s="13">
        <f>H547-F547</f>
        <v>0</v>
      </c>
      <c r="H547" s="19">
        <v>0</v>
      </c>
    </row>
    <row r="548" spans="1:8">
      <c r="A548" s="18"/>
      <c r="B548" s="18"/>
      <c r="C548" s="13">
        <f>D548-B548</f>
        <v>0</v>
      </c>
      <c r="D548" s="21"/>
      <c r="E548" s="15" t="s">
        <v>467</v>
      </c>
      <c r="F548" s="18"/>
      <c r="G548" s="13">
        <f>H548-F548</f>
        <v>82</v>
      </c>
      <c r="H548" s="19">
        <v>82</v>
      </c>
    </row>
    <row r="549" spans="1:8">
      <c r="A549" s="18"/>
      <c r="B549" s="18"/>
      <c r="C549" s="13">
        <f t="shared" ref="C549" si="184">D549-B549</f>
        <v>0</v>
      </c>
      <c r="D549" s="21"/>
      <c r="E549" s="15" t="s">
        <v>19</v>
      </c>
      <c r="F549" s="18"/>
      <c r="G549" s="13">
        <f>H549-F549</f>
        <v>0</v>
      </c>
      <c r="H549" s="19">
        <v>0</v>
      </c>
    </row>
    <row r="550" spans="1:8">
      <c r="A550" s="18"/>
      <c r="B550" s="18"/>
      <c r="C550" s="13">
        <f t="shared" ref="C550:C579" si="185">D550-B550</f>
        <v>0</v>
      </c>
      <c r="D550" s="21"/>
      <c r="E550" s="15" t="s">
        <v>468</v>
      </c>
      <c r="F550" s="18"/>
      <c r="G550" s="13">
        <f t="shared" ref="G550:G581" si="186">H550-F550</f>
        <v>45</v>
      </c>
      <c r="H550" s="19">
        <v>45</v>
      </c>
    </row>
    <row r="551" spans="1:8">
      <c r="A551" s="18"/>
      <c r="B551" s="18"/>
      <c r="C551" s="13">
        <f>D551-B551</f>
        <v>0</v>
      </c>
      <c r="D551" s="21"/>
      <c r="E551" s="15" t="s">
        <v>469</v>
      </c>
      <c r="F551" s="13">
        <f t="shared" ref="F551" si="187">SUM(F552:F555)</f>
        <v>717</v>
      </c>
      <c r="G551" s="13">
        <f>H551-F551</f>
        <v>317</v>
      </c>
      <c r="H551" s="16">
        <v>1034</v>
      </c>
    </row>
    <row r="552" spans="1:8">
      <c r="A552" s="18"/>
      <c r="B552" s="18"/>
      <c r="C552" s="13">
        <f>D552-B552</f>
        <v>0</v>
      </c>
      <c r="D552" s="21"/>
      <c r="E552" s="15" t="s">
        <v>11</v>
      </c>
      <c r="F552" s="18"/>
      <c r="G552" s="13">
        <f>H552-F552</f>
        <v>342</v>
      </c>
      <c r="H552" s="19">
        <v>342</v>
      </c>
    </row>
    <row r="553" spans="1:8">
      <c r="A553" s="18"/>
      <c r="B553" s="18"/>
      <c r="C553" s="13">
        <f>D553-B553</f>
        <v>0</v>
      </c>
      <c r="D553" s="21"/>
      <c r="E553" s="15" t="s">
        <v>36</v>
      </c>
      <c r="F553" s="18"/>
      <c r="G553" s="13">
        <f>H553-F553</f>
        <v>0</v>
      </c>
      <c r="H553" s="19">
        <v>0</v>
      </c>
    </row>
    <row r="554" spans="1:8">
      <c r="A554" s="18"/>
      <c r="B554" s="18"/>
      <c r="C554" s="13">
        <f>D554-B554</f>
        <v>0</v>
      </c>
      <c r="D554" s="21"/>
      <c r="E554" s="23" t="s">
        <v>470</v>
      </c>
      <c r="F554" s="18">
        <v>477</v>
      </c>
      <c r="G554" s="13">
        <f>H554-F554</f>
        <v>215</v>
      </c>
      <c r="H554" s="19">
        <v>692</v>
      </c>
    </row>
    <row r="555" spans="1:8">
      <c r="A555" s="18"/>
      <c r="B555" s="18"/>
      <c r="C555" s="13">
        <f>D555-B555</f>
        <v>0</v>
      </c>
      <c r="D555" s="21"/>
      <c r="E555" s="23" t="s">
        <v>471</v>
      </c>
      <c r="F555" s="18">
        <v>240</v>
      </c>
      <c r="G555" s="13">
        <f>H555-F555</f>
        <v>-240</v>
      </c>
      <c r="H555" s="19">
        <v>0</v>
      </c>
    </row>
    <row r="556" spans="1:8">
      <c r="A556" s="18"/>
      <c r="B556" s="18"/>
      <c r="C556" s="13">
        <f>D556-B556</f>
        <v>0</v>
      </c>
      <c r="D556" s="21"/>
      <c r="E556" s="23" t="s">
        <v>472</v>
      </c>
      <c r="F556" s="13">
        <f>SUM(F557)</f>
        <v>0</v>
      </c>
      <c r="G556" s="13">
        <f>H556-F556</f>
        <v>0</v>
      </c>
      <c r="H556" s="19">
        <v>0</v>
      </c>
    </row>
    <row r="557" spans="1:8">
      <c r="A557" s="18"/>
      <c r="B557" s="18"/>
      <c r="C557" s="13">
        <f>D557-B557</f>
        <v>0</v>
      </c>
      <c r="D557" s="21"/>
      <c r="E557" s="23" t="s">
        <v>473</v>
      </c>
      <c r="F557" s="18"/>
      <c r="G557" s="13">
        <f>H557-F557</f>
        <v>0</v>
      </c>
      <c r="H557" s="19">
        <v>0</v>
      </c>
    </row>
    <row r="558" spans="1:8">
      <c r="A558" s="18"/>
      <c r="B558" s="18"/>
      <c r="C558" s="13">
        <f>D558-B558</f>
        <v>0</v>
      </c>
      <c r="D558" s="21"/>
      <c r="E558" s="23" t="s">
        <v>474</v>
      </c>
      <c r="F558" s="13">
        <f t="shared" ref="F558" si="188">SUM(F559)</f>
        <v>0</v>
      </c>
      <c r="G558" s="13">
        <f>H558-F558</f>
        <v>47</v>
      </c>
      <c r="H558" s="16">
        <v>47</v>
      </c>
    </row>
    <row r="559" spans="1:8">
      <c r="A559" s="18"/>
      <c r="B559" s="18"/>
      <c r="C559" s="13">
        <f>D559-B559</f>
        <v>0</v>
      </c>
      <c r="D559" s="21"/>
      <c r="E559" s="23" t="s">
        <v>475</v>
      </c>
      <c r="F559" s="18"/>
      <c r="G559" s="13">
        <f>H559-F559</f>
        <v>47</v>
      </c>
      <c r="H559" s="19">
        <v>47</v>
      </c>
    </row>
    <row r="560" ht="40.5" spans="1:8">
      <c r="A560" s="18"/>
      <c r="B560" s="18"/>
      <c r="C560" s="13">
        <f>D560-B560</f>
        <v>0</v>
      </c>
      <c r="D560" s="21"/>
      <c r="E560" s="23" t="s">
        <v>476</v>
      </c>
      <c r="F560" s="13">
        <f t="shared" ref="F560" si="189">SUM(F561:F562)</f>
        <v>205</v>
      </c>
      <c r="G560" s="13">
        <f>H560-F560</f>
        <v>57</v>
      </c>
      <c r="H560" s="16">
        <v>262</v>
      </c>
    </row>
    <row r="561" spans="1:8">
      <c r="A561" s="18"/>
      <c r="B561" s="18"/>
      <c r="C561" s="13">
        <f>D561-B561</f>
        <v>0</v>
      </c>
      <c r="D561" s="21"/>
      <c r="E561" s="23" t="s">
        <v>477</v>
      </c>
      <c r="F561" s="18">
        <v>205</v>
      </c>
      <c r="G561" s="13">
        <f>H561-F561</f>
        <v>0</v>
      </c>
      <c r="H561" s="19">
        <v>205</v>
      </c>
    </row>
    <row r="562" ht="40.5" spans="1:8">
      <c r="A562" s="18"/>
      <c r="B562" s="18"/>
      <c r="C562" s="13">
        <f>D562-B562</f>
        <v>0</v>
      </c>
      <c r="D562" s="21"/>
      <c r="E562" s="24" t="s">
        <v>478</v>
      </c>
      <c r="F562" s="18"/>
      <c r="G562" s="13">
        <f>H562-F562</f>
        <v>57</v>
      </c>
      <c r="H562" s="19">
        <v>57</v>
      </c>
    </row>
    <row r="563" ht="40.5" spans="1:8">
      <c r="A563" s="18"/>
      <c r="B563" s="18"/>
      <c r="C563" s="13">
        <f>D563-B563</f>
        <v>0</v>
      </c>
      <c r="D563" s="21"/>
      <c r="E563" s="24" t="s">
        <v>479</v>
      </c>
      <c r="F563" s="18"/>
      <c r="G563" s="13">
        <f>H563-F563</f>
        <v>69</v>
      </c>
      <c r="H563" s="19">
        <v>69</v>
      </c>
    </row>
    <row r="564" ht="40.5" spans="1:8">
      <c r="A564" s="18"/>
      <c r="B564" s="18"/>
      <c r="C564" s="13">
        <f>D564-B564</f>
        <v>0</v>
      </c>
      <c r="D564" s="21"/>
      <c r="E564" s="24" t="s">
        <v>479</v>
      </c>
      <c r="F564" s="18"/>
      <c r="G564" s="13">
        <f>H564-F564</f>
        <v>69</v>
      </c>
      <c r="H564" s="19">
        <v>69</v>
      </c>
    </row>
    <row r="565" spans="1:8">
      <c r="A565" s="18"/>
      <c r="B565" s="18"/>
      <c r="C565" s="13">
        <f>D565-B565</f>
        <v>0</v>
      </c>
      <c r="D565" s="21"/>
      <c r="E565" s="15" t="s">
        <v>480</v>
      </c>
      <c r="F565" s="18">
        <v>6100</v>
      </c>
      <c r="G565" s="13">
        <f>H565-F565</f>
        <v>0</v>
      </c>
      <c r="H565" s="19">
        <v>6100</v>
      </c>
    </row>
    <row r="566" spans="1:8">
      <c r="A566" s="18"/>
      <c r="B566" s="18"/>
      <c r="C566" s="13">
        <f>D566-B566</f>
        <v>0</v>
      </c>
      <c r="D566" s="21"/>
      <c r="E566" s="15" t="s">
        <v>481</v>
      </c>
      <c r="F566" s="18">
        <v>84</v>
      </c>
      <c r="G566" s="13">
        <f>H566-F566</f>
        <v>-54</v>
      </c>
      <c r="H566" s="19">
        <v>30</v>
      </c>
    </row>
    <row r="567" spans="1:8">
      <c r="A567" s="18"/>
      <c r="B567" s="18"/>
      <c r="C567" s="13">
        <f>D567-B567</f>
        <v>0</v>
      </c>
      <c r="D567" s="21"/>
      <c r="E567" s="15" t="s">
        <v>481</v>
      </c>
      <c r="F567" s="18">
        <v>84</v>
      </c>
      <c r="G567" s="13">
        <f>H567-F567</f>
        <v>-54</v>
      </c>
      <c r="H567" s="19">
        <v>30</v>
      </c>
    </row>
    <row r="568" spans="1:8">
      <c r="A568" s="18"/>
      <c r="B568" s="18"/>
      <c r="C568" s="13">
        <f>D568-B568</f>
        <v>0</v>
      </c>
      <c r="D568" s="21"/>
      <c r="E568" s="15" t="s">
        <v>481</v>
      </c>
      <c r="F568" s="18">
        <v>84</v>
      </c>
      <c r="G568" s="13">
        <f>H568-F568</f>
        <v>-51</v>
      </c>
      <c r="H568" s="19">
        <v>33</v>
      </c>
    </row>
    <row r="569" spans="1:8">
      <c r="A569" s="18"/>
      <c r="B569" s="18"/>
      <c r="C569" s="13">
        <f>D569-B569</f>
        <v>0</v>
      </c>
      <c r="D569" s="21"/>
      <c r="E569" s="15" t="s">
        <v>482</v>
      </c>
      <c r="F569" s="13">
        <f t="shared" ref="F569" si="190">F570</f>
        <v>17208</v>
      </c>
      <c r="G569" s="13">
        <f>H569-F569</f>
        <v>-3440</v>
      </c>
      <c r="H569" s="16">
        <v>13768</v>
      </c>
    </row>
    <row r="570" spans="1:8">
      <c r="A570" s="18"/>
      <c r="B570" s="18"/>
      <c r="C570" s="13">
        <f>D570-B570</f>
        <v>0</v>
      </c>
      <c r="D570" s="21"/>
      <c r="E570" s="15" t="s">
        <v>483</v>
      </c>
      <c r="F570" s="18">
        <v>17208</v>
      </c>
      <c r="G570" s="13">
        <f>H570-F570</f>
        <v>-3440</v>
      </c>
      <c r="H570" s="19">
        <v>13768</v>
      </c>
    </row>
    <row r="571" spans="1:8">
      <c r="A571" s="18"/>
      <c r="B571" s="18"/>
      <c r="C571" s="13">
        <f>D571-B571</f>
        <v>0</v>
      </c>
      <c r="D571" s="21"/>
      <c r="E571" s="15" t="s">
        <v>484</v>
      </c>
      <c r="F571" s="18">
        <v>17200</v>
      </c>
      <c r="G571" s="13">
        <f>H571-F571</f>
        <v>-3440</v>
      </c>
      <c r="H571" s="19">
        <v>13760</v>
      </c>
    </row>
    <row r="572" ht="40.5" spans="1:8">
      <c r="A572" s="18"/>
      <c r="B572" s="18"/>
      <c r="C572" s="13">
        <f>D572-B572</f>
        <v>0</v>
      </c>
      <c r="D572" s="21"/>
      <c r="E572" s="15" t="s">
        <v>485</v>
      </c>
      <c r="F572" s="18">
        <v>8</v>
      </c>
      <c r="G572" s="13">
        <f>H572-F572</f>
        <v>0</v>
      </c>
      <c r="H572" s="19">
        <v>8</v>
      </c>
    </row>
    <row r="573" spans="1:8">
      <c r="A573" s="18"/>
      <c r="B573" s="18"/>
      <c r="C573" s="13">
        <f>D573-B573</f>
        <v>0</v>
      </c>
      <c r="D573" s="21"/>
      <c r="E573" s="15" t="s">
        <v>486</v>
      </c>
      <c r="F573" s="13">
        <f t="shared" ref="F573" si="191">F574</f>
        <v>83</v>
      </c>
      <c r="G573" s="13">
        <f>H573-F573</f>
        <v>-43</v>
      </c>
      <c r="H573" s="16">
        <v>40</v>
      </c>
    </row>
    <row r="574" ht="40.5" spans="1:8">
      <c r="A574" s="18"/>
      <c r="B574" s="18"/>
      <c r="C574" s="13">
        <f>D574-B574</f>
        <v>0</v>
      </c>
      <c r="D574" s="21"/>
      <c r="E574" s="15" t="s">
        <v>487</v>
      </c>
      <c r="F574" s="18">
        <v>83</v>
      </c>
      <c r="G574" s="13">
        <f>H574-F574</f>
        <v>-43</v>
      </c>
      <c r="H574" s="19">
        <v>40</v>
      </c>
    </row>
    <row r="575" spans="1:8">
      <c r="A575" s="25" t="s">
        <v>488</v>
      </c>
      <c r="B575" s="26">
        <f>B18+B4</f>
        <v>36200</v>
      </c>
      <c r="C575" s="26">
        <f>D575-B575</f>
        <v>-1000</v>
      </c>
      <c r="D575" s="27">
        <f>D18+D4</f>
        <v>35200</v>
      </c>
      <c r="E575" s="11" t="s">
        <v>489</v>
      </c>
      <c r="F575" s="28">
        <f t="shared" ref="F575" si="192">F573+F569+F566+F565+F542+F534+F518+F503+F500+F489+F477+F462+F396+F377+F346+F295+F212+F184+F169+F142+F118+F112+F4</f>
        <v>601207</v>
      </c>
      <c r="G575" s="26">
        <f>H575-F575</f>
        <v>-16207</v>
      </c>
      <c r="H575" s="29">
        <v>585000</v>
      </c>
    </row>
    <row r="576" spans="1:8">
      <c r="A576" s="30" t="s">
        <v>490</v>
      </c>
      <c r="B576" s="13"/>
      <c r="C576" s="13">
        <f>D576-B576</f>
        <v>43700</v>
      </c>
      <c r="D576" s="14">
        <v>43700</v>
      </c>
      <c r="E576" s="31" t="s">
        <v>491</v>
      </c>
      <c r="F576" s="32">
        <f>SUM(F577:F578)</f>
        <v>3200</v>
      </c>
      <c r="G576" s="13">
        <f>H576-F576</f>
        <v>21510</v>
      </c>
      <c r="H576" s="19">
        <v>24710</v>
      </c>
    </row>
    <row r="577" spans="1:8">
      <c r="A577" s="30" t="s">
        <v>492</v>
      </c>
      <c r="B577" s="13">
        <f>B578+B582+B583+B584</f>
        <v>572814</v>
      </c>
      <c r="C577" s="13">
        <f>D577-B577</f>
        <v>37265</v>
      </c>
      <c r="D577" s="14">
        <f>D578+D582+D583+D584</f>
        <v>610079</v>
      </c>
      <c r="E577" s="20" t="s">
        <v>493</v>
      </c>
      <c r="F577" s="32">
        <v>3190</v>
      </c>
      <c r="G577" s="13">
        <f>H577-F577</f>
        <v>21510</v>
      </c>
      <c r="H577" s="19">
        <v>24700</v>
      </c>
    </row>
    <row r="578" ht="40.5" spans="1:8">
      <c r="A578" s="33" t="s">
        <v>494</v>
      </c>
      <c r="B578" s="13">
        <f>SUM(B579:B581)</f>
        <v>392329</v>
      </c>
      <c r="C578" s="13">
        <f>D578-B578</f>
        <v>46265</v>
      </c>
      <c r="D578" s="14">
        <v>438594</v>
      </c>
      <c r="E578" s="20" t="s">
        <v>495</v>
      </c>
      <c r="F578" s="32">
        <v>10</v>
      </c>
      <c r="G578" s="13">
        <f>H578-F578</f>
        <v>0</v>
      </c>
      <c r="H578" s="19">
        <v>10</v>
      </c>
    </row>
    <row r="579" spans="1:8">
      <c r="A579" s="34" t="s">
        <v>496</v>
      </c>
      <c r="B579" s="13">
        <v>7274</v>
      </c>
      <c r="C579" s="13">
        <f>D579-B579</f>
        <v>0</v>
      </c>
      <c r="D579" s="14">
        <v>7274</v>
      </c>
      <c r="E579" s="31" t="s">
        <v>497</v>
      </c>
      <c r="F579" s="32">
        <v>4607</v>
      </c>
      <c r="G579" s="13">
        <f>H579-F579</f>
        <v>-4607</v>
      </c>
      <c r="H579" s="19">
        <v>0</v>
      </c>
    </row>
    <row r="580" spans="1:8">
      <c r="A580" s="34" t="s">
        <v>498</v>
      </c>
      <c r="B580" s="13">
        <v>379315</v>
      </c>
      <c r="C580" s="13">
        <f t="shared" ref="C580" si="193">D580-B580</f>
        <v>44811</v>
      </c>
      <c r="D580" s="14">
        <v>424126</v>
      </c>
      <c r="E580" s="20" t="s">
        <v>499</v>
      </c>
      <c r="F580" s="32">
        <f>SUM(F581:F582)</f>
        <v>4607</v>
      </c>
      <c r="G580" s="13">
        <f>H580-F580</f>
        <v>5796</v>
      </c>
      <c r="H580" s="19">
        <v>10403</v>
      </c>
    </row>
    <row r="581" spans="1:8">
      <c r="A581" s="34" t="s">
        <v>500</v>
      </c>
      <c r="B581" s="13">
        <v>5740</v>
      </c>
      <c r="C581" s="13">
        <f t="shared" ref="C581:C586" si="194">D581-B581</f>
        <v>1453</v>
      </c>
      <c r="D581" s="14">
        <v>7193</v>
      </c>
      <c r="E581" s="20" t="s">
        <v>501</v>
      </c>
      <c r="F581" s="32">
        <v>4056</v>
      </c>
      <c r="G581" s="13">
        <f t="shared" ref="G581:G586" si="195">H581-F581</f>
        <v>0</v>
      </c>
      <c r="H581" s="19">
        <v>4056</v>
      </c>
    </row>
    <row r="582" spans="1:8">
      <c r="A582" s="33" t="s">
        <v>502</v>
      </c>
      <c r="B582" s="13">
        <v>154546</v>
      </c>
      <c r="C582" s="13">
        <f>D582-B582</f>
        <v>0</v>
      </c>
      <c r="D582" s="14">
        <v>154546</v>
      </c>
      <c r="E582" s="20" t="s">
        <v>503</v>
      </c>
      <c r="F582" s="32">
        <v>551</v>
      </c>
      <c r="G582" s="13">
        <f>H582-F582</f>
        <v>5796</v>
      </c>
      <c r="H582" s="19">
        <v>6347</v>
      </c>
    </row>
    <row r="583" spans="1:8">
      <c r="A583" s="33" t="s">
        <v>504</v>
      </c>
      <c r="B583" s="13">
        <v>17000</v>
      </c>
      <c r="C583" s="13">
        <f>D583-B583</f>
        <v>-9000</v>
      </c>
      <c r="D583" s="14">
        <v>8000</v>
      </c>
      <c r="E583" s="20" t="s">
        <v>505</v>
      </c>
      <c r="F583" s="18"/>
      <c r="G583" s="13">
        <f>H583-F583</f>
        <v>0</v>
      </c>
      <c r="H583" s="19">
        <v>0</v>
      </c>
    </row>
    <row r="584" spans="1:8">
      <c r="A584" s="33" t="s">
        <v>506</v>
      </c>
      <c r="B584" s="13">
        <v>8939</v>
      </c>
      <c r="C584" s="13">
        <f>D584-B584</f>
        <v>0</v>
      </c>
      <c r="D584" s="14">
        <v>8939</v>
      </c>
      <c r="E584" s="31" t="s">
        <v>507</v>
      </c>
      <c r="F584" s="18"/>
      <c r="G584" s="13">
        <f>H584-F584</f>
        <v>2000</v>
      </c>
      <c r="H584" s="19">
        <v>2000</v>
      </c>
    </row>
    <row r="585" spans="1:8">
      <c r="A585" s="18"/>
      <c r="B585" s="18"/>
      <c r="C585" s="13">
        <f>D585-B585</f>
        <v>0</v>
      </c>
      <c r="D585" s="21"/>
      <c r="E585" s="31" t="s">
        <v>508</v>
      </c>
      <c r="F585" s="18"/>
      <c r="G585" s="13">
        <f>H585-F585</f>
        <v>66866</v>
      </c>
      <c r="H585" s="19" t="s">
        <v>509</v>
      </c>
    </row>
    <row r="586" spans="1:8">
      <c r="A586" s="25" t="s">
        <v>510</v>
      </c>
      <c r="B586" s="26">
        <f>B575+B577</f>
        <v>609014</v>
      </c>
      <c r="C586" s="26">
        <f>D586-B586</f>
        <v>79965</v>
      </c>
      <c r="D586" s="27">
        <f>D575+D577+D576</f>
        <v>688979</v>
      </c>
      <c r="E586" s="11" t="s">
        <v>511</v>
      </c>
      <c r="F586" s="28">
        <f>F575+F576+F579</f>
        <v>609014</v>
      </c>
      <c r="G586" s="26">
        <f>H586-F586</f>
        <v>79965</v>
      </c>
      <c r="H586" s="35">
        <v>688979</v>
      </c>
    </row>
  </sheetData>
  <autoFilter ref="A3:F632"/>
  <mergeCells count="1">
    <mergeCell ref="A1:H1"/>
  </mergeCells>
  <conditionalFormatting sqref="A586 A575">
    <cfRule type="cellIs" dxfId="0" priority="1" stopIfTrue="1" operator="equal">
      <formula>"错误"</formula>
    </cfRule>
  </conditionalFormatting>
  <printOptions horizontalCentered="1"/>
  <pageMargins left="0.109027777777778" right="0.109027777777778" top="0.196527777777778" bottom="0.196527777777778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2025-01-03T15:20:33Z</dcterms:created>
  <dcterms:modified xsi:type="dcterms:W3CDTF">2025-01-03T15:20:36Z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464835547F5146BCA83AB5CAD7D7D1D7_13</vt:lpwstr>
  </property>
  <property fmtid="{D5CDD505-2E9C-101B-9397-08002B2CF9AE}" pid="3" name="KSOProductBuildVer">
    <vt:lpwstr>2052-9.1.0.4337</vt:lpwstr>
  </property>
</Properties>
</file>