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20" tabRatio="204"/>
  </bookViews>
  <sheets>
    <sheet name="工作表" sheetId="1" r:id="rId1"/>
  </sheets>
  <definedNames>
    <definedName name="_xlnm.Print_Titles" localSheetId="0">工作表!$1:3</definedName>
    <definedName name="_xlnm._FilterDatabase" localSheetId="0" hidden="1">工作表!$A$3:$D$74</definedName>
  </definedNames>
  <calcPr calcId="144525"/>
</workbook>
</file>

<file path=xl/sharedStrings.xml><?xml version="1.0" encoding="utf-8"?>
<sst xmlns="http://schemas.openxmlformats.org/spreadsheetml/2006/main" count="77">
  <si>
    <t>梨树县2024年政府性基金预算支出预算明细表</t>
  </si>
  <si>
    <t>单位：万元</t>
  </si>
  <si>
    <t>项目</t>
  </si>
  <si>
    <t>2023年
预计执行数</t>
  </si>
  <si>
    <t>2024年
预算数</t>
  </si>
  <si>
    <t>2024年
为上年%</t>
  </si>
  <si>
    <t>备注</t>
  </si>
  <si>
    <t>一、文化旅游体育与传媒支出</t>
  </si>
  <si>
    <t>　国家电影事业发展专项资金安排的支出</t>
  </si>
  <si>
    <t>　　资助国产影片放映</t>
  </si>
  <si>
    <t xml:space="preserve">    资助影院建设</t>
  </si>
  <si>
    <t>　旅游发展基金支出</t>
  </si>
  <si>
    <t>　　地方旅游开发项目补助</t>
  </si>
  <si>
    <t>二、社会保障和就业支出</t>
  </si>
  <si>
    <t>　大中型水库移民后期扶持基金支出</t>
  </si>
  <si>
    <t>　　移民补助</t>
  </si>
  <si>
    <t>　　基础设施建设和经济发展</t>
  </si>
  <si>
    <t>四、城乡社区支出</t>
  </si>
  <si>
    <t>　国有土地使用权出让收入安排的支出</t>
  </si>
  <si>
    <t>　　征地和拆迁补偿支出</t>
  </si>
  <si>
    <t>　　土地开发支出</t>
  </si>
  <si>
    <t>　　农村基础设施建设支出</t>
  </si>
  <si>
    <t xml:space="preserve"> 棚户区改造支出</t>
  </si>
  <si>
    <t>　　土地出让业务支出</t>
  </si>
  <si>
    <t xml:space="preserve"> 农业生产发展支出</t>
  </si>
  <si>
    <t xml:space="preserve"> 农业农村生态环境支出</t>
  </si>
  <si>
    <t>　　其他国有土地使用权出让收入安排的支出</t>
  </si>
  <si>
    <t>　国有土地收益基金安排的支出</t>
  </si>
  <si>
    <t>　农业土地开发资金安排的支出</t>
  </si>
  <si>
    <t>　城市基础设施配套费安排的支出</t>
  </si>
  <si>
    <t>　　其他城市基础设施配套费安排的支出</t>
  </si>
  <si>
    <t>　污水处理费收入安排的支出</t>
  </si>
  <si>
    <t>　　其他污水处理费安排的支出</t>
  </si>
  <si>
    <t>　土地储备专项债券收入安排的支出</t>
  </si>
  <si>
    <t>　　其他土地储备专项债券收入安排的支出</t>
  </si>
  <si>
    <t>　棚户区改造专项债券收入安排的支出</t>
  </si>
  <si>
    <t>　　其他棚户区改造专项债券收入安排的支出</t>
  </si>
  <si>
    <t>五、农林水支出</t>
  </si>
  <si>
    <t>　大中型水库库区基金安排的支出</t>
  </si>
  <si>
    <t>　　其他大中型水库库区基金支出</t>
  </si>
  <si>
    <t>八、其他支出</t>
  </si>
  <si>
    <t>　其他政府性基金及对应专项债务收入安排的支出</t>
  </si>
  <si>
    <t>　　其他地方自行试点项目收益专项债券收入安排的支出</t>
  </si>
  <si>
    <t>　  其他政府性基金及对应专项债务收入安排的支出</t>
  </si>
  <si>
    <t>　彩票发行销售机构业务费安排的支出</t>
  </si>
  <si>
    <t>　　福利彩票销售机构的业务费支出</t>
  </si>
  <si>
    <t>　　彩票市场调控资金支出</t>
  </si>
  <si>
    <t>　彩票公益金安排的支出</t>
  </si>
  <si>
    <t>　　用于社会福利的彩票公益金支出</t>
  </si>
  <si>
    <t>　　用于体育事业的彩票公益金支出</t>
  </si>
  <si>
    <t>　　用于教育事业的彩票公益金支出</t>
  </si>
  <si>
    <t>　　用于残疾人事业的彩票公益金支出</t>
  </si>
  <si>
    <t>　　用于文化事业的彩票公益金支出</t>
  </si>
  <si>
    <t>　　用于城乡医疗救助的的彩票公益金支出</t>
  </si>
  <si>
    <t>　　用于其他社会公益事业的彩票公益金支出</t>
  </si>
  <si>
    <t>九、债务付息支出</t>
  </si>
  <si>
    <t>地方政府专项债务付息支出</t>
  </si>
  <si>
    <t>　　国有土地使用权出让金债务付息支出</t>
  </si>
  <si>
    <t>　　土地储备专项债券付息支出</t>
  </si>
  <si>
    <t>　　棚户区改造专项债券付息支出</t>
  </si>
  <si>
    <t>　　其他地方自行试点项目收益专项债券付息支出</t>
  </si>
  <si>
    <t>十、债务发行费用支出</t>
  </si>
  <si>
    <t>地方政府专项债务发行费用支出</t>
  </si>
  <si>
    <t xml:space="preserve"> 国有土地使用权出让金债务发行费用支出</t>
  </si>
  <si>
    <t xml:space="preserve"> 土地储备专项债券发行费用支出</t>
  </si>
  <si>
    <t xml:space="preserve"> 棚户区改造专项债券发行费用支出</t>
  </si>
  <si>
    <t>　　其他地方自行试点项目收益专项债务发行费用支出</t>
  </si>
  <si>
    <t>十一、抗疫特别国债安排的支出</t>
  </si>
  <si>
    <t>抗疫相关支出</t>
  </si>
  <si>
    <t>其他抗疫相关支出</t>
  </si>
  <si>
    <t>支出合计</t>
  </si>
  <si>
    <t>转移性支出</t>
  </si>
  <si>
    <t>　政府性基金上解支出</t>
  </si>
  <si>
    <t>　调出资金</t>
  </si>
  <si>
    <t>　年终结余（转）</t>
  </si>
  <si>
    <t>　地方政府专项债务还本支出</t>
  </si>
  <si>
    <t>支出总计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</si>
</sst>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3">
    <font>
      <sz val="12"/>
      <name val="Verdana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right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0" fontId="21" fillId="0" borderId="3" xfId="0" applyNumberFormat="1" applyFont="1" applyBorder="1" applyAlignment="1">
      <alignment horizontal="left" vertical="center" wrapText="1"/>
    </xf>
    <xf numFmtId="0" fontId="21" fillId="0" borderId="4" xfId="0" applyNumberFormat="1" applyFont="1" applyBorder="1" applyAlignment="1">
      <alignment horizontal="right" vertical="center"/>
    </xf>
    <xf numFmtId="0" fontId="21" fillId="0" borderId="3" xfId="0" applyNumberFormat="1" applyFont="1" applyFill="1" applyBorder="1" applyAlignment="1">
      <alignment horizontal="right" vertical="center"/>
    </xf>
    <xf numFmtId="176" fontId="21" fillId="0" borderId="3" xfId="0" applyNumberFormat="1" applyFont="1" applyFill="1" applyBorder="1" applyAlignment="1">
      <alignment horizontal="right" vertical="center"/>
    </xf>
    <xf numFmtId="0" fontId="21" fillId="0" borderId="3" xfId="0" applyNumberFormat="1" applyFont="1" applyBorder="1">
      <alignment vertical="center"/>
    </xf>
    <xf numFmtId="0" fontId="21" fillId="2" borderId="3" xfId="0" applyNumberFormat="1" applyFont="1" applyFill="1" applyBorder="1" applyAlignment="1">
      <alignment horizontal="left" vertical="center" wrapText="1"/>
    </xf>
    <xf numFmtId="0" fontId="21" fillId="0" borderId="5" xfId="0" applyNumberFormat="1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right" vertical="center"/>
    </xf>
    <xf numFmtId="0" fontId="21" fillId="0" borderId="3" xfId="0" applyNumberFormat="1" applyFont="1" applyBorder="1" applyAlignment="1">
      <alignment horizontal="left" vertical="center" wrapText="1" inden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right" vertical="center"/>
    </xf>
    <xf numFmtId="0" fontId="22" fillId="0" borderId="3" xfId="0" applyNumberFormat="1" applyFont="1" applyFill="1" applyBorder="1" applyAlignment="1">
      <alignment horizontal="right" vertical="center"/>
    </xf>
    <xf numFmtId="0" fontId="22" fillId="0" borderId="3" xfId="0" applyNumberFormat="1" applyFont="1" applyBorder="1">
      <alignment vertical="center"/>
    </xf>
    <xf numFmtId="0" fontId="2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强调文字颜色 6" xfId="6"/>
    <cellStyle name="货币[0]" xfId="7" builtinId="7"/>
    <cellStyle name="标题" xfId="8"/>
    <cellStyle name="强调文字颜色 3" xfId="9"/>
    <cellStyle name="20% - 强调文字颜色 4" xfId="10"/>
    <cellStyle name="20% - 强调文字颜色 1" xfId="11"/>
    <cellStyle name="计算" xfId="12"/>
    <cellStyle name="60% - 强调文字颜色 4" xfId="13"/>
    <cellStyle name="输出" xfId="14"/>
    <cellStyle name="60% - 强调文字颜色 1" xfId="15"/>
    <cellStyle name="标题 3" xfId="16"/>
    <cellStyle name="超链接" xfId="17" builtinId="8"/>
    <cellStyle name="已访问的超链接" xfId="18" builtinId="9"/>
    <cellStyle name="注释" xfId="19"/>
    <cellStyle name="60% - 强调文字颜色 2" xfId="20"/>
    <cellStyle name="标题 4" xfId="21"/>
    <cellStyle name="警告文本" xfId="22"/>
    <cellStyle name="解释性文本" xfId="23"/>
    <cellStyle name="标题 1" xfId="24"/>
    <cellStyle name="标题 2" xfId="25"/>
    <cellStyle name="20% - 强调文字颜色 3" xfId="26"/>
    <cellStyle name="输入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40% - 强调文字颜色 3" xfId="34"/>
    <cellStyle name="差" xfId="35"/>
    <cellStyle name="适中" xfId="36"/>
    <cellStyle name="20% - 强调文字颜色 5" xfId="37"/>
    <cellStyle name="强调文字颜色 1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5"/>
  <sheetViews>
    <sheetView showZeros="0" tabSelected="1" workbookViewId="0">
      <pane ySplit="3" topLeftCell="A12" activePane="bottomLeft" state="frozen"/>
      <selection/>
      <selection pane="bottomLeft" activeCell="C16" sqref="C16:C23"/>
    </sheetView>
  </sheetViews>
  <sheetFormatPr defaultColWidth="9" defaultRowHeight="15" outlineLevelCol="4"/>
  <cols>
    <col min="1" max="1" width="33.54" style="1" customWidth="1"/>
    <col min="2" max="2" width="10.46" customWidth="1"/>
    <col min="3" max="3" width="12.1" style="2" customWidth="1"/>
    <col min="4" max="4" width="12.1" style="3" customWidth="1"/>
    <col min="5" max="5" width="9.6" customWidth="1"/>
    <col min="6" max="1970" width="15" customWidth="1"/>
    <col min="1971" max="1971" width="15"/>
  </cols>
  <sheetData>
    <row r="1" ht="55" customHeight="1" spans="1:5">
      <c r="A1" s="4" t="s">
        <v>0</v>
      </c>
      <c r="B1" s="5"/>
      <c r="C1" s="5"/>
      <c r="D1" s="6"/>
      <c r="E1" s="5"/>
    </row>
    <row r="2" spans="1:5">
      <c r="A2" s="7"/>
      <c r="B2" s="8"/>
      <c r="C2" s="8"/>
      <c r="D2" s="9"/>
      <c r="E2" s="8" t="s">
        <v>1</v>
      </c>
    </row>
    <row r="3" ht="28.5" spans="1:5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</row>
    <row r="4" spans="1:5">
      <c r="A4" s="13" t="s">
        <v>7</v>
      </c>
      <c r="B4" s="14">
        <v>33</v>
      </c>
      <c r="C4" s="15">
        <f>C5</f>
        <v>152</v>
      </c>
      <c r="D4" s="16">
        <f>C4/B4*100</f>
        <v>460.606060606061</v>
      </c>
      <c r="E4" s="17"/>
    </row>
    <row r="5" spans="1:5">
      <c r="A5" s="13" t="s">
        <v>8</v>
      </c>
      <c r="B5" s="14">
        <v>33</v>
      </c>
      <c r="C5" s="15">
        <f>SUM(C6:C7)</f>
        <v>152</v>
      </c>
      <c r="D5" s="16">
        <f t="shared" ref="D5:D36" si="0">C5/B5*100</f>
        <v>460.606060606061</v>
      </c>
      <c r="E5" s="17"/>
    </row>
    <row r="6" spans="1:5">
      <c r="A6" s="13" t="s">
        <v>9</v>
      </c>
      <c r="B6" s="14">
        <v>3</v>
      </c>
      <c r="C6" s="15">
        <v>2</v>
      </c>
      <c r="D6" s="16">
        <f>C6/B6*100</f>
        <v>66.6666666666667</v>
      </c>
      <c r="E6" s="17"/>
    </row>
    <row r="7" spans="1:5">
      <c r="A7" s="18" t="s">
        <v>10</v>
      </c>
      <c r="B7" s="14">
        <v>30</v>
      </c>
      <c r="C7" s="15">
        <v>150</v>
      </c>
      <c r="D7" s="16">
        <f>C7/B7*100</f>
        <v>500</v>
      </c>
      <c r="E7" s="17"/>
    </row>
    <row r="8" spans="1:5">
      <c r="A8" s="13" t="s">
        <v>11</v>
      </c>
      <c r="B8" s="14"/>
      <c r="C8" s="15"/>
      <c r="D8" s="16"/>
      <c r="E8" s="17"/>
    </row>
    <row r="9" spans="1:5">
      <c r="A9" s="13" t="s">
        <v>12</v>
      </c>
      <c r="B9" s="14"/>
      <c r="C9" s="15"/>
      <c r="D9" s="16"/>
      <c r="E9" s="17"/>
    </row>
    <row r="10" spans="1:5">
      <c r="A10" s="13" t="s">
        <v>13</v>
      </c>
      <c r="B10" s="14">
        <v>290</v>
      </c>
      <c r="C10" s="15"/>
      <c r="D10" s="16">
        <f t="shared" ref="D10:D12" si="1">C10/B10*100</f>
        <v>0</v>
      </c>
      <c r="E10" s="17"/>
    </row>
    <row r="11" spans="1:5">
      <c r="A11" s="13" t="s">
        <v>14</v>
      </c>
      <c r="B11" s="14">
        <v>290</v>
      </c>
      <c r="C11" s="15"/>
      <c r="D11" s="16">
        <f>C11/B11*100</f>
        <v>0</v>
      </c>
      <c r="E11" s="17"/>
    </row>
    <row r="12" spans="1:5">
      <c r="A12" s="13" t="s">
        <v>15</v>
      </c>
      <c r="B12" s="14">
        <v>290</v>
      </c>
      <c r="C12" s="15"/>
      <c r="D12" s="16">
        <f>C12/B12*100</f>
        <v>0</v>
      </c>
      <c r="E12" s="17"/>
    </row>
    <row r="13" spans="1:5">
      <c r="A13" s="13" t="s">
        <v>16</v>
      </c>
      <c r="B13" s="14"/>
      <c r="C13" s="15"/>
      <c r="D13" s="16"/>
      <c r="E13" s="17"/>
    </row>
    <row r="14" spans="1:5">
      <c r="A14" s="19" t="s">
        <v>17</v>
      </c>
      <c r="B14" s="20">
        <v>16000</v>
      </c>
      <c r="C14" s="15">
        <f>C15+C24+C26+C27+C29+C31+C33</f>
        <v>22790</v>
      </c>
      <c r="D14" s="16">
        <f t="shared" ref="D14:D19" si="2">C14/B14*100</f>
        <v>142.4375</v>
      </c>
      <c r="E14" s="17"/>
    </row>
    <row r="15" spans="1:5">
      <c r="A15" s="13" t="s">
        <v>18</v>
      </c>
      <c r="B15" s="20">
        <v>12660</v>
      </c>
      <c r="C15" s="15">
        <f>SUM(C16:C23)</f>
        <v>16807</v>
      </c>
      <c r="D15" s="16">
        <f>C15/B15*100</f>
        <v>132.756714060032</v>
      </c>
      <c r="E15" s="17"/>
    </row>
    <row r="16" spans="1:5">
      <c r="A16" s="13" t="s">
        <v>19</v>
      </c>
      <c r="B16" s="20">
        <v>4580</v>
      </c>
      <c r="C16" s="15"/>
      <c r="D16" s="16">
        <f>C16/B16*100</f>
        <v>0</v>
      </c>
      <c r="E16" s="17"/>
    </row>
    <row r="17" spans="1:5">
      <c r="A17" s="13" t="s">
        <v>20</v>
      </c>
      <c r="B17" s="20">
        <v>5250</v>
      </c>
      <c r="C17" s="15"/>
      <c r="D17" s="16">
        <f>C17/B17*100</f>
        <v>0</v>
      </c>
      <c r="E17" s="17"/>
    </row>
    <row r="18" spans="1:5">
      <c r="A18" s="13" t="s">
        <v>21</v>
      </c>
      <c r="B18" s="20">
        <v>890</v>
      </c>
      <c r="C18" s="15">
        <v>1064</v>
      </c>
      <c r="D18" s="16">
        <f>C18/B18*100</f>
        <v>119.550561797753</v>
      </c>
      <c r="E18" s="17"/>
    </row>
    <row r="19" spans="1:5">
      <c r="A19" s="21" t="s">
        <v>22</v>
      </c>
      <c r="B19" s="20">
        <v>500</v>
      </c>
      <c r="C19" s="15"/>
      <c r="D19" s="16">
        <f>C19/B19*100</f>
        <v>0</v>
      </c>
      <c r="E19" s="17"/>
    </row>
    <row r="20" spans="1:5">
      <c r="A20" s="13" t="s">
        <v>23</v>
      </c>
      <c r="B20" s="20"/>
      <c r="C20" s="15"/>
      <c r="D20" s="16"/>
      <c r="E20" s="17"/>
    </row>
    <row r="21" spans="1:5">
      <c r="A21" s="21" t="s">
        <v>24</v>
      </c>
      <c r="B21" s="20"/>
      <c r="C21" s="15"/>
      <c r="D21" s="16"/>
      <c r="E21" s="17"/>
    </row>
    <row r="22" spans="1:5">
      <c r="A22" s="21" t="s">
        <v>25</v>
      </c>
      <c r="B22" s="20">
        <v>227</v>
      </c>
      <c r="C22" s="15">
        <v>1131</v>
      </c>
      <c r="D22" s="16">
        <f t="shared" ref="D22:D30" si="3">C22/B22*100</f>
        <v>498.237885462555</v>
      </c>
      <c r="E22" s="17"/>
    </row>
    <row r="23" spans="1:5">
      <c r="A23" s="13" t="s">
        <v>26</v>
      </c>
      <c r="B23" s="20">
        <v>1213</v>
      </c>
      <c r="C23" s="15">
        <v>14612</v>
      </c>
      <c r="D23" s="16">
        <f>C23/B23*100</f>
        <v>1204.61665292663</v>
      </c>
      <c r="E23" s="17"/>
    </row>
    <row r="24" spans="1:5">
      <c r="A24" s="13" t="s">
        <v>27</v>
      </c>
      <c r="B24" s="20">
        <v>420</v>
      </c>
      <c r="C24" s="15">
        <f t="shared" ref="C24:C29" si="4">C25</f>
        <v>566</v>
      </c>
      <c r="D24" s="16">
        <f>C24/B24*100</f>
        <v>134.761904761905</v>
      </c>
      <c r="E24" s="17"/>
    </row>
    <row r="25" spans="1:5">
      <c r="A25" s="13" t="s">
        <v>19</v>
      </c>
      <c r="B25" s="20">
        <v>420</v>
      </c>
      <c r="C25" s="15">
        <v>566</v>
      </c>
      <c r="D25" s="16">
        <f>C25/B25*100</f>
        <v>134.761904761905</v>
      </c>
      <c r="E25" s="17"/>
    </row>
    <row r="26" spans="1:5">
      <c r="A26" s="13" t="s">
        <v>28</v>
      </c>
      <c r="B26" s="20">
        <v>160</v>
      </c>
      <c r="C26" s="15">
        <v>238</v>
      </c>
      <c r="D26" s="16">
        <f>C26/B26*100</f>
        <v>148.75</v>
      </c>
      <c r="E26" s="17"/>
    </row>
    <row r="27" spans="1:5">
      <c r="A27" s="13" t="s">
        <v>29</v>
      </c>
      <c r="B27" s="20">
        <v>260</v>
      </c>
      <c r="C27" s="15">
        <f>C28</f>
        <v>362</v>
      </c>
      <c r="D27" s="16">
        <f>C27/B27*100</f>
        <v>139.230769230769</v>
      </c>
      <c r="E27" s="17"/>
    </row>
    <row r="28" spans="1:5">
      <c r="A28" s="13" t="s">
        <v>30</v>
      </c>
      <c r="B28" s="20">
        <v>260</v>
      </c>
      <c r="C28" s="15">
        <v>362</v>
      </c>
      <c r="D28" s="16">
        <f>C28/B28*100</f>
        <v>139.230769230769</v>
      </c>
      <c r="E28" s="17"/>
    </row>
    <row r="29" spans="1:5">
      <c r="A29" s="13" t="s">
        <v>31</v>
      </c>
      <c r="B29" s="20">
        <v>580</v>
      </c>
      <c r="C29" s="15">
        <f>C30</f>
        <v>722</v>
      </c>
      <c r="D29" s="16">
        <f>C29/B29*100</f>
        <v>124.48275862069</v>
      </c>
      <c r="E29" s="17"/>
    </row>
    <row r="30" spans="1:5">
      <c r="A30" s="13" t="s">
        <v>32</v>
      </c>
      <c r="B30" s="20">
        <v>580</v>
      </c>
      <c r="C30" s="15">
        <v>722</v>
      </c>
      <c r="D30" s="16">
        <f>C30/B30*100</f>
        <v>124.48275862069</v>
      </c>
      <c r="E30" s="17"/>
    </row>
    <row r="31" spans="1:5">
      <c r="A31" s="13" t="s">
        <v>33</v>
      </c>
      <c r="B31" s="20"/>
      <c r="C31" s="15">
        <f t="shared" ref="C31:C36" si="5">C32</f>
        <v>1080</v>
      </c>
      <c r="D31" s="16"/>
      <c r="E31" s="17"/>
    </row>
    <row r="32" spans="1:5">
      <c r="A32" s="13" t="s">
        <v>34</v>
      </c>
      <c r="B32" s="20"/>
      <c r="C32" s="15">
        <v>1080</v>
      </c>
      <c r="D32" s="16"/>
      <c r="E32" s="17"/>
    </row>
    <row r="33" spans="1:5">
      <c r="A33" s="13" t="s">
        <v>35</v>
      </c>
      <c r="B33" s="20">
        <v>1920</v>
      </c>
      <c r="C33" s="15">
        <f t="shared" ref="C33:C36" si="6">C34</f>
        <v>3015</v>
      </c>
      <c r="D33" s="16">
        <f>C33/B33*100</f>
        <v>157.03125</v>
      </c>
      <c r="E33" s="17"/>
    </row>
    <row r="34" spans="1:5">
      <c r="A34" s="13" t="s">
        <v>36</v>
      </c>
      <c r="B34" s="20">
        <v>1920</v>
      </c>
      <c r="C34" s="15">
        <f>187+2828</f>
        <v>3015</v>
      </c>
      <c r="D34" s="16">
        <f>C34/B34*100</f>
        <v>157.03125</v>
      </c>
      <c r="E34" s="17"/>
    </row>
    <row r="35" spans="1:5">
      <c r="A35" s="13" t="s">
        <v>37</v>
      </c>
      <c r="B35" s="20"/>
      <c r="C35" s="15">
        <f t="shared" ref="C35:C39" si="7">C36</f>
        <v>1928</v>
      </c>
      <c r="D35" s="16"/>
      <c r="E35" s="17"/>
    </row>
    <row r="36" spans="1:5">
      <c r="A36" s="13" t="s">
        <v>38</v>
      </c>
      <c r="B36" s="20"/>
      <c r="C36" s="15">
        <f>C37</f>
        <v>1928</v>
      </c>
      <c r="D36" s="16"/>
      <c r="E36" s="17"/>
    </row>
    <row r="37" spans="1:5">
      <c r="A37" s="13" t="s">
        <v>39</v>
      </c>
      <c r="B37" s="20"/>
      <c r="C37" s="15">
        <v>1928</v>
      </c>
      <c r="D37" s="16"/>
      <c r="E37" s="17"/>
    </row>
    <row r="38" spans="1:5">
      <c r="A38" s="13" t="s">
        <v>40</v>
      </c>
      <c r="B38" s="20">
        <v>42670</v>
      </c>
      <c r="C38" s="15">
        <f>C39+C45</f>
        <v>5611</v>
      </c>
      <c r="D38" s="16">
        <f t="shared" ref="D37:D68" si="8">C38/B38*100</f>
        <v>13.1497539254746</v>
      </c>
      <c r="E38" s="17"/>
    </row>
    <row r="39" ht="28.5" spans="1:5">
      <c r="A39" s="13" t="s">
        <v>41</v>
      </c>
      <c r="B39" s="20">
        <v>42055</v>
      </c>
      <c r="C39" s="15">
        <f>C40</f>
        <v>2621</v>
      </c>
      <c r="D39" s="16">
        <f>C39/B39*100</f>
        <v>6.23231482582333</v>
      </c>
      <c r="E39" s="17"/>
    </row>
    <row r="40" ht="28.5" spans="1:5">
      <c r="A40" s="13" t="s">
        <v>42</v>
      </c>
      <c r="B40" s="20">
        <v>42055</v>
      </c>
      <c r="C40" s="15">
        <v>2621</v>
      </c>
      <c r="D40" s="16">
        <f>C40/B40*100</f>
        <v>6.23231482582333</v>
      </c>
      <c r="E40" s="17"/>
    </row>
    <row r="41" ht="28.5" spans="1:5">
      <c r="A41" s="13" t="s">
        <v>43</v>
      </c>
      <c r="B41" s="20"/>
      <c r="C41" s="15"/>
      <c r="D41" s="16"/>
      <c r="E41" s="17"/>
    </row>
    <row r="42" spans="1:5">
      <c r="A42" s="13" t="s">
        <v>44</v>
      </c>
      <c r="B42" s="20">
        <v>14</v>
      </c>
      <c r="C42" s="15">
        <v>27</v>
      </c>
      <c r="D42" s="16">
        <f t="shared" ref="D42:D47" si="9">C42/B42*100</f>
        <v>192.857142857143</v>
      </c>
      <c r="E42" s="17"/>
    </row>
    <row r="43" spans="1:5">
      <c r="A43" s="13" t="s">
        <v>45</v>
      </c>
      <c r="B43" s="20">
        <v>14</v>
      </c>
      <c r="C43" s="15">
        <v>19</v>
      </c>
      <c r="D43" s="16">
        <f>C43/B43*100</f>
        <v>135.714285714286</v>
      </c>
      <c r="E43" s="17"/>
    </row>
    <row r="44" spans="1:5">
      <c r="A44" s="13" t="s">
        <v>46</v>
      </c>
      <c r="B44" s="20"/>
      <c r="C44" s="15">
        <v>8</v>
      </c>
      <c r="D44" s="16"/>
      <c r="E44" s="17"/>
    </row>
    <row r="45" spans="1:5">
      <c r="A45" s="13" t="s">
        <v>47</v>
      </c>
      <c r="B45" s="20">
        <v>601</v>
      </c>
      <c r="C45" s="15">
        <f>SUM(C46:C52)</f>
        <v>2990</v>
      </c>
      <c r="D45" s="16">
        <f>C45/B45*100</f>
        <v>497.504159733777</v>
      </c>
      <c r="E45" s="17"/>
    </row>
    <row r="46" spans="1:5">
      <c r="A46" s="13" t="s">
        <v>48</v>
      </c>
      <c r="B46" s="20">
        <v>8</v>
      </c>
      <c r="C46" s="15">
        <v>502</v>
      </c>
      <c r="D46" s="16">
        <f>C46/B46*100</f>
        <v>6275</v>
      </c>
      <c r="E46" s="17"/>
    </row>
    <row r="47" spans="1:5">
      <c r="A47" s="13" t="s">
        <v>49</v>
      </c>
      <c r="B47" s="20">
        <v>360</v>
      </c>
      <c r="C47" s="15">
        <v>920</v>
      </c>
      <c r="D47" s="16">
        <f>C47/B47*100</f>
        <v>255.555555555556</v>
      </c>
      <c r="E47" s="17"/>
    </row>
    <row r="48" spans="1:5">
      <c r="A48" s="13" t="s">
        <v>50</v>
      </c>
      <c r="B48" s="20"/>
      <c r="C48" s="15"/>
      <c r="D48" s="16"/>
      <c r="E48" s="17"/>
    </row>
    <row r="49" spans="1:5">
      <c r="A49" s="13" t="s">
        <v>51</v>
      </c>
      <c r="B49" s="20">
        <v>163</v>
      </c>
      <c r="C49" s="15">
        <v>251</v>
      </c>
      <c r="D49" s="16">
        <f t="shared" ref="D49:D61" si="10">C49/B49*100</f>
        <v>153.98773006135</v>
      </c>
      <c r="E49" s="17"/>
    </row>
    <row r="50" spans="1:5">
      <c r="A50" s="13" t="s">
        <v>52</v>
      </c>
      <c r="B50" s="20"/>
      <c r="C50" s="15">
        <v>538</v>
      </c>
      <c r="D50" s="16"/>
      <c r="E50" s="17"/>
    </row>
    <row r="51" spans="1:5">
      <c r="A51" s="13" t="s">
        <v>53</v>
      </c>
      <c r="B51" s="20"/>
      <c r="C51" s="15">
        <v>72</v>
      </c>
      <c r="D51" s="16"/>
      <c r="E51" s="17"/>
    </row>
    <row r="52" spans="1:5">
      <c r="A52" s="13" t="s">
        <v>54</v>
      </c>
      <c r="B52" s="20">
        <v>70</v>
      </c>
      <c r="C52" s="15">
        <v>707</v>
      </c>
      <c r="D52" s="16">
        <f>C52/B52*100</f>
        <v>1010</v>
      </c>
      <c r="E52" s="17"/>
    </row>
    <row r="53" spans="1:5">
      <c r="A53" s="13" t="s">
        <v>55</v>
      </c>
      <c r="B53" s="20">
        <v>7100</v>
      </c>
      <c r="C53" s="15">
        <f>C54</f>
        <v>8428</v>
      </c>
      <c r="D53" s="16">
        <f>C53/B53*100</f>
        <v>118.704225352113</v>
      </c>
      <c r="E53" s="17"/>
    </row>
    <row r="54" spans="1:5">
      <c r="A54" s="21" t="s">
        <v>56</v>
      </c>
      <c r="B54" s="20">
        <v>7100</v>
      </c>
      <c r="C54" s="15">
        <f>SUM(C55:C58)</f>
        <v>8428</v>
      </c>
      <c r="D54" s="16">
        <f>C54/B54*100</f>
        <v>118.704225352113</v>
      </c>
      <c r="E54" s="17"/>
    </row>
    <row r="55" spans="1:5">
      <c r="A55" s="13" t="s">
        <v>57</v>
      </c>
      <c r="B55" s="20">
        <v>1420</v>
      </c>
      <c r="C55" s="15">
        <v>1440</v>
      </c>
      <c r="D55" s="16">
        <f>C55/B55*100</f>
        <v>101.408450704225</v>
      </c>
      <c r="E55" s="17"/>
    </row>
    <row r="56" spans="1:5">
      <c r="A56" s="13" t="s">
        <v>58</v>
      </c>
      <c r="B56" s="20">
        <v>380</v>
      </c>
      <c r="C56" s="15"/>
      <c r="D56" s="16">
        <f>C56/B56*100</f>
        <v>0</v>
      </c>
      <c r="E56" s="17"/>
    </row>
    <row r="57" spans="1:5">
      <c r="A57" s="13" t="s">
        <v>59</v>
      </c>
      <c r="B57" s="20">
        <v>3100</v>
      </c>
      <c r="C57" s="15">
        <v>2988</v>
      </c>
      <c r="D57" s="16">
        <f>C57/B57*100</f>
        <v>96.3870967741936</v>
      </c>
      <c r="E57" s="17"/>
    </row>
    <row r="58" ht="28.5" spans="1:5">
      <c r="A58" s="13" t="s">
        <v>60</v>
      </c>
      <c r="B58" s="20">
        <v>2200</v>
      </c>
      <c r="C58" s="15">
        <v>4000</v>
      </c>
      <c r="D58" s="16">
        <f>C58/B58*100</f>
        <v>181.818181818182</v>
      </c>
      <c r="E58" s="17"/>
    </row>
    <row r="59" spans="1:5">
      <c r="A59" s="13" t="s">
        <v>61</v>
      </c>
      <c r="B59" s="20">
        <v>56</v>
      </c>
      <c r="C59" s="15">
        <v>73</v>
      </c>
      <c r="D59" s="16">
        <f>C59/B59*100</f>
        <v>130.357142857143</v>
      </c>
      <c r="E59" s="17"/>
    </row>
    <row r="60" spans="1:5">
      <c r="A60" s="13" t="s">
        <v>62</v>
      </c>
      <c r="B60" s="20">
        <v>56</v>
      </c>
      <c r="C60" s="15">
        <v>73</v>
      </c>
      <c r="D60" s="16">
        <f>C60/B60*100</f>
        <v>130.357142857143</v>
      </c>
      <c r="E60" s="17"/>
    </row>
    <row r="61" spans="1:5">
      <c r="A61" s="13" t="s">
        <v>63</v>
      </c>
      <c r="B61" s="20">
        <v>7</v>
      </c>
      <c r="C61" s="15">
        <v>11</v>
      </c>
      <c r="D61" s="16">
        <f>C61/B61*100</f>
        <v>157.142857142857</v>
      </c>
      <c r="E61" s="17"/>
    </row>
    <row r="62" spans="1:5">
      <c r="A62" s="13" t="s">
        <v>64</v>
      </c>
      <c r="B62" s="20"/>
      <c r="C62" s="15"/>
      <c r="D62" s="16"/>
      <c r="E62" s="17"/>
    </row>
    <row r="63" spans="1:5">
      <c r="A63" s="13" t="s">
        <v>65</v>
      </c>
      <c r="B63" s="20"/>
      <c r="C63" s="15">
        <v>1</v>
      </c>
      <c r="D63" s="16"/>
      <c r="E63" s="17"/>
    </row>
    <row r="64" ht="28.5" spans="1:5">
      <c r="A64" s="13" t="s">
        <v>66</v>
      </c>
      <c r="B64" s="20">
        <v>49</v>
      </c>
      <c r="C64" s="15">
        <v>61</v>
      </c>
      <c r="D64" s="16">
        <f t="shared" ref="D64:D69" si="11">C64/B64*100</f>
        <v>124.489795918367</v>
      </c>
      <c r="E64" s="17"/>
    </row>
    <row r="65" spans="1:5">
      <c r="A65" s="13" t="s">
        <v>67</v>
      </c>
      <c r="B65" s="20"/>
      <c r="C65" s="15">
        <v>0</v>
      </c>
      <c r="D65" s="16"/>
      <c r="E65" s="17"/>
    </row>
    <row r="66" spans="1:5">
      <c r="A66" s="13" t="s">
        <v>68</v>
      </c>
      <c r="B66" s="20"/>
      <c r="C66" s="15">
        <v>0</v>
      </c>
      <c r="D66" s="16"/>
      <c r="E66" s="17"/>
    </row>
    <row r="67" spans="1:5">
      <c r="A67" s="13" t="s">
        <v>69</v>
      </c>
      <c r="B67" s="20"/>
      <c r="C67" s="15">
        <v>0</v>
      </c>
      <c r="D67" s="16"/>
      <c r="E67" s="17"/>
    </row>
    <row r="68" spans="1:5">
      <c r="A68" s="22" t="s">
        <v>70</v>
      </c>
      <c r="B68" s="23">
        <f>B4+B10+B14+B35+B38+B53+B59+B65</f>
        <v>66149</v>
      </c>
      <c r="C68" s="24">
        <f>C4+C10+C14+C35+C38+C53+C59+C65</f>
        <v>38982</v>
      </c>
      <c r="D68" s="16">
        <f>C68/B68*100</f>
        <v>58.9305960785499</v>
      </c>
      <c r="E68" s="25"/>
    </row>
    <row r="69" spans="1:5">
      <c r="A69" s="13" t="s">
        <v>71</v>
      </c>
      <c r="B69" s="20">
        <v>49012</v>
      </c>
      <c r="C69" s="15">
        <v>0</v>
      </c>
      <c r="D69" s="16">
        <f>C69/B69*100</f>
        <v>0</v>
      </c>
      <c r="E69" s="17"/>
    </row>
    <row r="70" spans="1:5">
      <c r="A70" s="13" t="s">
        <v>72</v>
      </c>
      <c r="B70" s="20"/>
      <c r="C70" s="15">
        <v>0</v>
      </c>
      <c r="D70" s="16"/>
      <c r="E70" s="17"/>
    </row>
    <row r="71" spans="1:5">
      <c r="A71" s="13" t="s">
        <v>73</v>
      </c>
      <c r="B71" s="20"/>
      <c r="C71" s="15"/>
      <c r="D71" s="16"/>
      <c r="E71" s="17"/>
    </row>
    <row r="72" spans="1:5">
      <c r="A72" s="13" t="s">
        <v>74</v>
      </c>
      <c r="B72" s="20">
        <v>23012</v>
      </c>
      <c r="C72" s="15">
        <v>0</v>
      </c>
      <c r="D72" s="16">
        <f t="shared" ref="D72:D74" si="12">C72/B72*100</f>
        <v>0</v>
      </c>
      <c r="E72" s="17"/>
    </row>
    <row r="73" spans="1:5">
      <c r="A73" s="13" t="s">
        <v>75</v>
      </c>
      <c r="B73" s="20">
        <v>26000</v>
      </c>
      <c r="C73" s="15">
        <v>0</v>
      </c>
      <c r="D73" s="16">
        <f>C73/B73*100</f>
        <v>0</v>
      </c>
      <c r="E73" s="17"/>
    </row>
    <row r="74" spans="1:5">
      <c r="A74" s="22" t="s">
        <v>76</v>
      </c>
      <c r="B74" s="24">
        <v>115161</v>
      </c>
      <c r="C74" s="24">
        <f>C68+C71</f>
        <v>38982</v>
      </c>
      <c r="D74" s="16">
        <f>C74/B74*100</f>
        <v>33.8500013025243</v>
      </c>
      <c r="E74" s="25"/>
    </row>
    <row r="75" spans="5:5">
      <c r="E75" s="26"/>
    </row>
  </sheetData>
  <autoFilter ref="A3:D74"/>
  <mergeCells count="1">
    <mergeCell ref="A1:E1"/>
  </mergeCells>
  <printOptions horizontalCentered="1"/>
  <pageMargins left="0" right="0" top="0.460416666666667" bottom="0.460416666666667" header="0.786805555555556" footer="0.786805555555556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2024-01-18T13:31:56Z</dcterms:created>
  <dcterms:modified xsi:type="dcterms:W3CDTF">2024-01-18T13:33:30Z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5320EBCB613344C299B746045CC71FB6</vt:lpwstr>
  </property>
</Properties>
</file>