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<sst xmlns="http://schemas.openxmlformats.org/spreadsheetml/2006/main" count="641" uniqueCount="522">
  <si>
    <t>梨树县2025年一般公共预算收支预算调整表</t>
  </si>
  <si>
    <t>单位：万元</t>
  </si>
  <si>
    <t>项目</t>
  </si>
  <si>
    <t>预算数</t>
  </si>
  <si>
    <t>调整数</t>
  </si>
  <si>
    <t>调整后
预算数</t>
  </si>
  <si>
    <t>一、税收收入</t>
  </si>
  <si>
    <t>一般公共服务</t>
  </si>
  <si>
    <t>增值税</t>
  </si>
  <si>
    <t>人大事务</t>
  </si>
  <si>
    <t>企业所得税</t>
  </si>
  <si>
    <t>行政运行</t>
  </si>
  <si>
    <t>个人所得税</t>
  </si>
  <si>
    <t>机关服务</t>
  </si>
  <si>
    <t>资源税</t>
  </si>
  <si>
    <t>人大会议</t>
  </si>
  <si>
    <t>城市维护建设税</t>
  </si>
  <si>
    <t>代表工作</t>
  </si>
  <si>
    <t>房产税</t>
  </si>
  <si>
    <t>事业运行</t>
  </si>
  <si>
    <t>印花税</t>
  </si>
  <si>
    <t>其他人大事务支出</t>
  </si>
  <si>
    <t>城镇土地使用税</t>
  </si>
  <si>
    <t>政协事务</t>
  </si>
  <si>
    <t>土地增值税</t>
  </si>
  <si>
    <t>车船税</t>
  </si>
  <si>
    <t>政协会议</t>
  </si>
  <si>
    <t>耕地占用税</t>
  </si>
  <si>
    <t>委员视察</t>
  </si>
  <si>
    <t>契税</t>
  </si>
  <si>
    <t>环境保护税</t>
  </si>
  <si>
    <t>其他政协事务支出</t>
  </si>
  <si>
    <t>二、非税收入</t>
  </si>
  <si>
    <t>政府办公厅(室)及相关机构事务</t>
  </si>
  <si>
    <t>专项收入</t>
  </si>
  <si>
    <t>行政事业性收费收入</t>
  </si>
  <si>
    <t>一般行政管理事务</t>
  </si>
  <si>
    <t>罚没收入</t>
  </si>
  <si>
    <t>国有资本经营收入</t>
  </si>
  <si>
    <t>信访事务</t>
  </si>
  <si>
    <t>国有资源（资产）有偿使用收入</t>
  </si>
  <si>
    <t>捐赠收入</t>
  </si>
  <si>
    <t>其他政府办公厅（室）及相关机构事务支出</t>
  </si>
  <si>
    <t>政府住房基金收入</t>
  </si>
  <si>
    <t>发展与改革事务</t>
  </si>
  <si>
    <t>其他收入</t>
  </si>
  <si>
    <t>战略规划与实施</t>
  </si>
  <si>
    <t>物价管理</t>
  </si>
  <si>
    <t>其他发展与改革事务支出</t>
  </si>
  <si>
    <t>统计信息事务</t>
  </si>
  <si>
    <t>专项统计业务</t>
  </si>
  <si>
    <t>专项普查活动</t>
  </si>
  <si>
    <t>统计抽样调查</t>
  </si>
  <si>
    <t>其他统计信息事务支出</t>
  </si>
  <si>
    <t>财政事务</t>
  </si>
  <si>
    <t>信息化建设</t>
  </si>
  <si>
    <t>财政委托业务支出</t>
  </si>
  <si>
    <t>其他财政事务支出</t>
  </si>
  <si>
    <t>税收事务</t>
  </si>
  <si>
    <t>税收业务</t>
  </si>
  <si>
    <t>审计事务</t>
  </si>
  <si>
    <t>审计业务</t>
  </si>
  <si>
    <t>其他审计事务支出</t>
  </si>
  <si>
    <t>纪检监察事务</t>
  </si>
  <si>
    <t>其他纪检监察事务支出</t>
  </si>
  <si>
    <t>商贸事务</t>
  </si>
  <si>
    <t>招商引资</t>
  </si>
  <si>
    <t>其他商贸事务支出</t>
  </si>
  <si>
    <t>民族事务</t>
  </si>
  <si>
    <t>其他民族事务支出</t>
  </si>
  <si>
    <t>档案事务</t>
  </si>
  <si>
    <t>档案馆</t>
  </si>
  <si>
    <t>其他档案事务支出</t>
  </si>
  <si>
    <t>民主党派及工商联事务</t>
  </si>
  <si>
    <t>群众团体事务</t>
  </si>
  <si>
    <t>工会事务</t>
  </si>
  <si>
    <t>其他群众团体事务支出</t>
  </si>
  <si>
    <t>党委办公厅（室）及相关机构事务</t>
  </si>
  <si>
    <t>专项业务</t>
  </si>
  <si>
    <t>其他党委办公厅（室）及相关机构事务支出</t>
  </si>
  <si>
    <t>组织事务</t>
  </si>
  <si>
    <t>其他组织事务支出</t>
  </si>
  <si>
    <t>宣传事务</t>
  </si>
  <si>
    <t>宣传管理</t>
  </si>
  <si>
    <t>其他宣传事务支出</t>
  </si>
  <si>
    <t>统战事务</t>
  </si>
  <si>
    <t>宗教事务</t>
  </si>
  <si>
    <t>其他统战事务支出</t>
  </si>
  <si>
    <t>其他共产党事务支出</t>
  </si>
  <si>
    <t>市场监督管理事务</t>
  </si>
  <si>
    <t>药品事务</t>
  </si>
  <si>
    <t>其他市场监督管理事务</t>
  </si>
  <si>
    <t>社会工作事务</t>
  </si>
  <si>
    <t xml:space="preserve">   行政运行</t>
  </si>
  <si>
    <t>信访业务</t>
  </si>
  <si>
    <t>其他一般公共服务支出</t>
  </si>
  <si>
    <t>国防支出</t>
  </si>
  <si>
    <t>国防动员</t>
  </si>
  <si>
    <t>兵役征集</t>
  </si>
  <si>
    <t>人民防空</t>
  </si>
  <si>
    <t>民兵</t>
  </si>
  <si>
    <t>其他国防动员支出</t>
  </si>
  <si>
    <t>公共安全支出</t>
  </si>
  <si>
    <t>武装警察部队</t>
  </si>
  <si>
    <t xml:space="preserve">   公安</t>
  </si>
  <si>
    <t>执法办案</t>
  </si>
  <si>
    <t>其他公安支出</t>
  </si>
  <si>
    <t>检察</t>
  </si>
  <si>
    <t>检查监督</t>
  </si>
  <si>
    <t>其他检察支出</t>
  </si>
  <si>
    <t>法院</t>
  </si>
  <si>
    <t>案件审判</t>
  </si>
  <si>
    <t>司法</t>
  </si>
  <si>
    <t>基层司法业务</t>
  </si>
  <si>
    <t>普法宣传</t>
  </si>
  <si>
    <t>律师管理</t>
  </si>
  <si>
    <t>公共法律服务</t>
  </si>
  <si>
    <t>法制建设</t>
  </si>
  <si>
    <t>其他司法支出</t>
  </si>
  <si>
    <t>教育支出</t>
  </si>
  <si>
    <t>教育管理事务</t>
  </si>
  <si>
    <t>其他教育管理事务支出</t>
  </si>
  <si>
    <t>普通教育</t>
  </si>
  <si>
    <t>学前教育</t>
  </si>
  <si>
    <t>小学教育</t>
  </si>
  <si>
    <t>初中教育</t>
  </si>
  <si>
    <t>高中教育</t>
  </si>
  <si>
    <t>其他普通教育支出</t>
  </si>
  <si>
    <t>职业教育</t>
  </si>
  <si>
    <t>中等职业教育</t>
  </si>
  <si>
    <t>技校教育</t>
  </si>
  <si>
    <t>广播电视教育</t>
  </si>
  <si>
    <t>广播电视学校</t>
  </si>
  <si>
    <t>其他广播电视教育支出</t>
  </si>
  <si>
    <t>特殊教育</t>
  </si>
  <si>
    <t>特殊学校教育</t>
  </si>
  <si>
    <t>其他特殊教育支出</t>
  </si>
  <si>
    <t>进修及培训</t>
  </si>
  <si>
    <t>教师进修</t>
  </si>
  <si>
    <t>干部教育</t>
  </si>
  <si>
    <t>教育费附加安排的支出</t>
  </si>
  <si>
    <t>农村中小学校舍建设</t>
  </si>
  <si>
    <t>其他教育费附加安排的支出</t>
  </si>
  <si>
    <t>其他教育支出</t>
  </si>
  <si>
    <t>科学技术支出</t>
  </si>
  <si>
    <t>科学技术管理事务</t>
  </si>
  <si>
    <t>基础研究</t>
  </si>
  <si>
    <t>机构运行</t>
  </si>
  <si>
    <t>科技条件与服务</t>
  </si>
  <si>
    <t>其他科技条件与服务支出</t>
  </si>
  <si>
    <t>技术研究与开发</t>
  </si>
  <si>
    <t>科学成果转化与扩散</t>
  </si>
  <si>
    <t>科学技术普及</t>
  </si>
  <si>
    <t>科普活动</t>
  </si>
  <si>
    <r>
      <rPr>
        <sz val="12"/>
        <rFont val="Verdana"/>
        <charset val="134"/>
      </rPr>
      <t xml:space="preserve">    </t>
    </r>
    <r>
      <rPr>
        <sz val="12"/>
        <rFont val="宋体"/>
        <charset val="134"/>
      </rPr>
      <t>其他科学技术普及</t>
    </r>
  </si>
  <si>
    <t>其他科学技术支出</t>
  </si>
  <si>
    <t>文化旅游体育与传媒支出</t>
  </si>
  <si>
    <t>文化和旅游</t>
  </si>
  <si>
    <t>图书馆</t>
  </si>
  <si>
    <t>艺术表演团体</t>
  </si>
  <si>
    <t>群众文化</t>
  </si>
  <si>
    <t>文化创作与保护</t>
  </si>
  <si>
    <t>文化和旅游市场管理</t>
  </si>
  <si>
    <t>其他文化和旅游支出</t>
  </si>
  <si>
    <t>文物</t>
  </si>
  <si>
    <t>文物保护</t>
  </si>
  <si>
    <t>博物馆</t>
  </si>
  <si>
    <t>其他文物支出</t>
  </si>
  <si>
    <t>体育</t>
  </si>
  <si>
    <t>运动项目管理</t>
  </si>
  <si>
    <t>体育竞赛</t>
  </si>
  <si>
    <t>体育训练</t>
  </si>
  <si>
    <t>体育场馆</t>
  </si>
  <si>
    <t>群众体育</t>
  </si>
  <si>
    <t>其他体育支出</t>
  </si>
  <si>
    <t>新闻出版电影</t>
  </si>
  <si>
    <t>广播电视</t>
  </si>
  <si>
    <t>广播电视事务</t>
  </si>
  <si>
    <t>其他广播电视支出</t>
  </si>
  <si>
    <t>其他文化旅游体育与传媒支出</t>
  </si>
  <si>
    <t>社会保障和就业支出</t>
  </si>
  <si>
    <t>人力资源和社会保障管理事务</t>
  </si>
  <si>
    <t>综合业务管理</t>
  </si>
  <si>
    <t>劳动保障监察</t>
  </si>
  <si>
    <t>就业管理事务</t>
  </si>
  <si>
    <t>社会保险业务管理事务</t>
  </si>
  <si>
    <t>社会保险经办机构</t>
  </si>
  <si>
    <t>公共就业服务和职业技能鉴定机构</t>
  </si>
  <si>
    <t>劳动人事争议调解仲裁</t>
  </si>
  <si>
    <t>其他人力资源和社会保障管理事务支出</t>
  </si>
  <si>
    <t>民政管理事务</t>
  </si>
  <si>
    <t>社会组织管理</t>
  </si>
  <si>
    <t>基层政权建设和社区治理</t>
  </si>
  <si>
    <t>行政区划和地名管理</t>
  </si>
  <si>
    <t>老龄事务</t>
  </si>
  <si>
    <t>其他民政管理事务支出</t>
  </si>
  <si>
    <t>行政事业单位养老支出</t>
  </si>
  <si>
    <t>行政单位离退休</t>
  </si>
  <si>
    <t>事业单位离退休</t>
  </si>
  <si>
    <t>离退休人员管理机构</t>
  </si>
  <si>
    <t>机关事业单位基本养老保险缴费支出</t>
  </si>
  <si>
    <t>机关事业单位职业年金缴费支出</t>
  </si>
  <si>
    <t>对机关事业单位基本养老保险基金的补助</t>
  </si>
  <si>
    <t>对机关事业单位职业年金的补助</t>
  </si>
  <si>
    <t>其他行政事业单位养老支出</t>
  </si>
  <si>
    <t>企业改革补助</t>
  </si>
  <si>
    <t>其他企业改革发展补助</t>
  </si>
  <si>
    <t>就业补助</t>
  </si>
  <si>
    <t>职业培训补贴</t>
  </si>
  <si>
    <t>社会保险补贴</t>
  </si>
  <si>
    <t>高技能人才培养补助</t>
  </si>
  <si>
    <t>公益性岗位补贴</t>
  </si>
  <si>
    <t>就业见习补贴</t>
  </si>
  <si>
    <t>促进创业补贴</t>
  </si>
  <si>
    <t>其他就业补助支出</t>
  </si>
  <si>
    <t>抚恤</t>
  </si>
  <si>
    <t>死亡抚恤</t>
  </si>
  <si>
    <t>伤残抚恤</t>
  </si>
  <si>
    <t>在乡复员、退伍军人生活补助</t>
  </si>
  <si>
    <t>义务兵优待</t>
  </si>
  <si>
    <t>农村籍退役士兵老年生活补助</t>
  </si>
  <si>
    <t>其他优抚支出</t>
  </si>
  <si>
    <t>退役安置</t>
  </si>
  <si>
    <t>退役士兵安置</t>
  </si>
  <si>
    <t>军队移交政府的离退休人员安置</t>
  </si>
  <si>
    <t>军队转业干部安置</t>
  </si>
  <si>
    <t>其他退役安置支出</t>
  </si>
  <si>
    <t>社会福利</t>
  </si>
  <si>
    <t>儿童福利</t>
  </si>
  <si>
    <t>老年福利</t>
  </si>
  <si>
    <t>殡葬</t>
  </si>
  <si>
    <t>社会福利事业单位</t>
  </si>
  <si>
    <t>养老服务</t>
  </si>
  <si>
    <t>其他社会福利支出</t>
  </si>
  <si>
    <t>残疾人事业</t>
  </si>
  <si>
    <t>残疾人康复</t>
  </si>
  <si>
    <t>残疾人就业</t>
  </si>
  <si>
    <t>残疾人生活和护理补贴</t>
  </si>
  <si>
    <t>其他残疾人事业支出</t>
  </si>
  <si>
    <t>红十字事业</t>
  </si>
  <si>
    <t>其他红十字事业支出</t>
  </si>
  <si>
    <t>最低生活保障</t>
  </si>
  <si>
    <t>城市最低生活保障金支出</t>
  </si>
  <si>
    <t>农村最低生活保障金支出</t>
  </si>
  <si>
    <t>临时救助</t>
  </si>
  <si>
    <t>临时救助支出</t>
  </si>
  <si>
    <t>流浪乞讨人员救助支出</t>
  </si>
  <si>
    <t>特困人员救助供养</t>
  </si>
  <si>
    <t>城市特困人员救助供养支出</t>
  </si>
  <si>
    <t>农村特困人员救助供养支出</t>
  </si>
  <si>
    <t>其他生活救助</t>
  </si>
  <si>
    <t>其他城市生活救助</t>
  </si>
  <si>
    <t>其他农村生活救助</t>
  </si>
  <si>
    <t>财政对基本养老保险基金的补助</t>
  </si>
  <si>
    <t>财政对企业职工基本养老保险基金的补助</t>
  </si>
  <si>
    <t>财政对城乡居民基本养老保险基金的补助</t>
  </si>
  <si>
    <t>退役军人管理事务</t>
  </si>
  <si>
    <t>拥军优属</t>
  </si>
  <si>
    <t>其他社会保障和就业支出</t>
  </si>
  <si>
    <t>卫生健康支出</t>
  </si>
  <si>
    <t>卫生健康管理事务</t>
  </si>
  <si>
    <t>其他卫生健康管理事务支出</t>
  </si>
  <si>
    <t>公立医院</t>
  </si>
  <si>
    <t>综合医院</t>
  </si>
  <si>
    <t>中医（民族）医院</t>
  </si>
  <si>
    <t>其他公立医院支出</t>
  </si>
  <si>
    <t>基层医疗卫生机构</t>
  </si>
  <si>
    <t>乡镇卫生院</t>
  </si>
  <si>
    <t>其他基层医疗卫生机构支出</t>
  </si>
  <si>
    <t>公共卫生</t>
  </si>
  <si>
    <t>疾病预防控制机构</t>
  </si>
  <si>
    <t>卫生监督机构</t>
  </si>
  <si>
    <t>妇幼保健机构</t>
  </si>
  <si>
    <t>其他专业公共卫生机构</t>
  </si>
  <si>
    <t>基本公共卫生服务</t>
  </si>
  <si>
    <t>重大公共卫生服务</t>
  </si>
  <si>
    <t>突发公共卫生事件应急处理</t>
  </si>
  <si>
    <t>其他公共卫生支出</t>
  </si>
  <si>
    <t>中医药</t>
  </si>
  <si>
    <t>中医（民族医）药专项</t>
  </si>
  <si>
    <t>其他中医药支出</t>
  </si>
  <si>
    <t>计划生育事务</t>
  </si>
  <si>
    <t>计划生育机构</t>
  </si>
  <si>
    <t>计划生育服务</t>
  </si>
  <si>
    <t>其他计划生育事务支出</t>
  </si>
  <si>
    <t>行政事业单位医疗</t>
  </si>
  <si>
    <t>行政单位医疗</t>
  </si>
  <si>
    <t>事业单位医疗</t>
  </si>
  <si>
    <t>公务员医疗补助</t>
  </si>
  <si>
    <t>其他行政事业单位医疗支出</t>
  </si>
  <si>
    <t>财政对基本医疗保险基金的补助</t>
  </si>
  <si>
    <t>财政对城乡居民基本医疗保险基金的补助</t>
  </si>
  <si>
    <t>医疗救助</t>
  </si>
  <si>
    <t>城乡医疗救助</t>
  </si>
  <si>
    <t>疾病应急救助</t>
  </si>
  <si>
    <t>优抚对象医疗</t>
  </si>
  <si>
    <t>优抚对象医疗补助</t>
  </si>
  <si>
    <t>其他优抚对象医疗支出</t>
  </si>
  <si>
    <t>医疗保障管理事务</t>
  </si>
  <si>
    <t>医疗保障政策管理</t>
  </si>
  <si>
    <t>医疗保障经办事务</t>
  </si>
  <si>
    <t>其他医疗保障管理事务支出</t>
  </si>
  <si>
    <t>中医药事务</t>
  </si>
  <si>
    <t>其他卫生健康支出</t>
  </si>
  <si>
    <t>节能环保支出</t>
  </si>
  <si>
    <t>环境保护管理事务</t>
  </si>
  <si>
    <t>生态环境保护宣传</t>
  </si>
  <si>
    <t>生态环境保护行政许可</t>
  </si>
  <si>
    <t>其他环境保护管理事务支出</t>
  </si>
  <si>
    <t>环境监测与监察</t>
  </si>
  <si>
    <t>其他环境监测与监察支出</t>
  </si>
  <si>
    <t>污染防治</t>
  </si>
  <si>
    <t>水体</t>
  </si>
  <si>
    <t>放射源和放射性废物监管</t>
  </si>
  <si>
    <t>其他污染防治支出</t>
  </si>
  <si>
    <t>自然生态保护</t>
  </si>
  <si>
    <t>农村环境保护</t>
  </si>
  <si>
    <t>其他自然生态保护支出</t>
  </si>
  <si>
    <t>森林保护修复</t>
  </si>
  <si>
    <t>森林管护</t>
  </si>
  <si>
    <t>停伐补助</t>
  </si>
  <si>
    <t>其他天然林保护支出</t>
  </si>
  <si>
    <t>风沙荒漠治理</t>
  </si>
  <si>
    <t>其他风沙荒漠治理支出</t>
  </si>
  <si>
    <t>退耕还林还草</t>
  </si>
  <si>
    <t>其他退耕还林还草支出</t>
  </si>
  <si>
    <t>能源节约利用</t>
  </si>
  <si>
    <t>污染减排</t>
  </si>
  <si>
    <t>生态环境监测与信息</t>
  </si>
  <si>
    <t>生态环境执法监察</t>
  </si>
  <si>
    <t>　　其他污染减排</t>
  </si>
  <si>
    <t>能源管理事务</t>
  </si>
  <si>
    <t>其他节能环保支出</t>
  </si>
  <si>
    <t>城乡社区支出</t>
  </si>
  <si>
    <t>城乡社区管理事务</t>
  </si>
  <si>
    <t>城管执法</t>
  </si>
  <si>
    <t>工程建设管理</t>
  </si>
  <si>
    <t>住宅建设与房地产市场监管</t>
  </si>
  <si>
    <t>其他城乡社区管理事务支出</t>
  </si>
  <si>
    <t>城乡社区规划与管理</t>
  </si>
  <si>
    <t>城乡社区公共设施</t>
  </si>
  <si>
    <t>小城镇基础设施建设</t>
  </si>
  <si>
    <t>其他城乡社区公共设施支出</t>
  </si>
  <si>
    <t>城乡社区环境卫生</t>
  </si>
  <si>
    <t>建设市场管理与监督</t>
  </si>
  <si>
    <t>其他城乡社区支出</t>
  </si>
  <si>
    <t>农林水支出</t>
  </si>
  <si>
    <t>农业农村</t>
  </si>
  <si>
    <t>农垦运行</t>
  </si>
  <si>
    <t>科技转化与推广服务</t>
  </si>
  <si>
    <t>病虫害控制</t>
  </si>
  <si>
    <t>农产品质量安全</t>
  </si>
  <si>
    <t>防灾减灾</t>
  </si>
  <si>
    <t>稳定农民收入补贴</t>
  </si>
  <si>
    <t>农业生产发展</t>
  </si>
  <si>
    <t>农村社会事业</t>
  </si>
  <si>
    <t>农产品加工与促销</t>
  </si>
  <si>
    <t>农业生态资源保护</t>
  </si>
  <si>
    <t>耕地建设与利用</t>
  </si>
  <si>
    <t>乡村道路建设</t>
  </si>
  <si>
    <t>渔业发展</t>
  </si>
  <si>
    <t>农田建设</t>
  </si>
  <si>
    <t>其他农业农村支出</t>
  </si>
  <si>
    <t>林业和草原</t>
  </si>
  <si>
    <t>事业机构</t>
  </si>
  <si>
    <t>森林资源培育</t>
  </si>
  <si>
    <t>动植物保护</t>
  </si>
  <si>
    <t>湿地保护　</t>
  </si>
  <si>
    <t>技术推广与转化</t>
  </si>
  <si>
    <t>森林生态效益补偿</t>
  </si>
  <si>
    <t>林业草原防灾减灾</t>
  </si>
  <si>
    <t>其他林业和草原支出</t>
  </si>
  <si>
    <t>水利</t>
  </si>
  <si>
    <t>水利行业业务管理</t>
  </si>
  <si>
    <t>水利工程建设</t>
  </si>
  <si>
    <t>水利工程运行与维护</t>
  </si>
  <si>
    <t>水利前期工作</t>
  </si>
  <si>
    <t>水利执法监督</t>
  </si>
  <si>
    <t>水资源节约管理与保护</t>
  </si>
  <si>
    <t>防汛</t>
  </si>
  <si>
    <t>抗旱</t>
  </si>
  <si>
    <t>农村水利</t>
  </si>
  <si>
    <t>水利建设征地及移民支出</t>
  </si>
  <si>
    <t>水利技术推广</t>
  </si>
  <si>
    <t>江河湖库水系综合整治</t>
  </si>
  <si>
    <t>大中型水库移民后期扶持专项支出</t>
  </si>
  <si>
    <t>农村供水</t>
  </si>
  <si>
    <t>农村人畜饮水</t>
  </si>
  <si>
    <t>其他水利支出</t>
  </si>
  <si>
    <t>巩固脱贫攻坚成果衔接乡村振兴</t>
  </si>
  <si>
    <t>农村基础设施建设</t>
  </si>
  <si>
    <t>生产发展</t>
  </si>
  <si>
    <t>贷款奖补和贴息</t>
  </si>
  <si>
    <t>其他巩固脱贫衔接乡村振兴支出</t>
  </si>
  <si>
    <t>农村综合改革</t>
  </si>
  <si>
    <t>对村级公益事业建设的补助</t>
  </si>
  <si>
    <t>国有农场办社会职能改革补助</t>
  </si>
  <si>
    <t>对村民委员会和村党支部的补助</t>
  </si>
  <si>
    <t>对村集体经济组织的补助</t>
  </si>
  <si>
    <t>农村综合改革支出示范试点补助</t>
  </si>
  <si>
    <t>其他农村综合改革支出</t>
  </si>
  <si>
    <t>普惠金融发展支出</t>
  </si>
  <si>
    <t>农业保险保费补贴</t>
  </si>
  <si>
    <t>创业担保贷款贴息及奖补</t>
  </si>
  <si>
    <t>其他普惠金融发展支出</t>
  </si>
  <si>
    <t>目标价格补贴</t>
  </si>
  <si>
    <t>其他目标价格补贴</t>
  </si>
  <si>
    <t>其他农林水支出</t>
  </si>
  <si>
    <t>交通运输支出</t>
  </si>
  <si>
    <t>公路水路运输</t>
  </si>
  <si>
    <t>公路建设</t>
  </si>
  <si>
    <t>公路养护</t>
  </si>
  <si>
    <t>公路和运输安全</t>
  </si>
  <si>
    <t>公路运输管理</t>
  </si>
  <si>
    <t>海事管理</t>
  </si>
  <si>
    <t>其他公路水路运输支出</t>
  </si>
  <si>
    <t>车辆购置税支出</t>
  </si>
  <si>
    <t>车辆购置税用于公路等基础设施建设支出</t>
  </si>
  <si>
    <t>其他交通运输支出</t>
  </si>
  <si>
    <t>资源勘探工业信息等支出</t>
  </si>
  <si>
    <t>资源勘探开发</t>
  </si>
  <si>
    <t>制造业</t>
  </si>
  <si>
    <t>其他制造业支出</t>
  </si>
  <si>
    <t>工业和信息产业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</si>
  <si>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其他工业和信息产业</t>
    </r>
  </si>
  <si>
    <t>支持中小企业发展和管理支出</t>
  </si>
  <si>
    <t>中小企业发展专项</t>
  </si>
  <si>
    <t>其他支持中小企业发展和管理支出</t>
  </si>
  <si>
    <t>其他资源勘探工业信息等支出</t>
  </si>
  <si>
    <t>商业服务业等支出</t>
  </si>
  <si>
    <t>商业流通事务</t>
  </si>
  <si>
    <t>民贸民品贷款贴息</t>
  </si>
  <si>
    <t>其他商业流通事务支出</t>
  </si>
  <si>
    <t>涉外发展服务支出</t>
  </si>
  <si>
    <t>其他涉外发展服务支出</t>
  </si>
  <si>
    <t>其他商业服务业等支出</t>
  </si>
  <si>
    <t>金融支出</t>
  </si>
  <si>
    <t>其他金融支出</t>
  </si>
  <si>
    <t>自然资源海洋气象等支出</t>
  </si>
  <si>
    <t>自然资源事务</t>
  </si>
  <si>
    <t>自然资源规划及管理</t>
  </si>
  <si>
    <t>自然资源利用与保护</t>
  </si>
  <si>
    <t>自然资源社会公益服务</t>
  </si>
  <si>
    <t>自然资源调查与确权登记</t>
  </si>
  <si>
    <t>地质矿产资源与环境调查</t>
  </si>
  <si>
    <t>其他自然资源事务支出</t>
  </si>
  <si>
    <t>气象事务</t>
  </si>
  <si>
    <t>气象事业机构</t>
  </si>
  <si>
    <t>其他气象事务支出</t>
  </si>
  <si>
    <t>住房保障支出</t>
  </si>
  <si>
    <t>保障性安居工程支出</t>
  </si>
  <si>
    <t>廉租住房</t>
  </si>
  <si>
    <t>棚户区改造</t>
  </si>
  <si>
    <t>农村危房改造</t>
  </si>
  <si>
    <t>保障性住房租金补贴</t>
  </si>
  <si>
    <t>公共租赁住房</t>
  </si>
  <si>
    <t>老旧小区改造</t>
  </si>
  <si>
    <t>配租型住房保障</t>
  </si>
  <si>
    <t>保障性租赁住房</t>
  </si>
  <si>
    <t>住房租赁市场发展</t>
  </si>
  <si>
    <t>其他保障性安居工程支出</t>
  </si>
  <si>
    <t>住房改革支出</t>
  </si>
  <si>
    <t>住房公积金</t>
  </si>
  <si>
    <t>购房补贴</t>
  </si>
  <si>
    <t>城乡社区住宅</t>
  </si>
  <si>
    <t>其他城乡社区住宅支出</t>
  </si>
  <si>
    <t>粮油物资储备支出</t>
  </si>
  <si>
    <t>粮油物资事务</t>
  </si>
  <si>
    <t>其他粮油物资事务支出</t>
  </si>
  <si>
    <t>能源储备</t>
  </si>
  <si>
    <t>媒体储备</t>
  </si>
  <si>
    <t>重要商品储备</t>
  </si>
  <si>
    <t>医药储备</t>
  </si>
  <si>
    <t>灾害防治及应急管理支出</t>
  </si>
  <si>
    <t>应急管理事务</t>
  </si>
  <si>
    <t>安全监管</t>
  </si>
  <si>
    <t>灾害风险防治</t>
  </si>
  <si>
    <t>应急管理</t>
  </si>
  <si>
    <t>其他应急管理支出</t>
  </si>
  <si>
    <t>消防救援事务</t>
  </si>
  <si>
    <t>消防应急救援</t>
  </si>
  <si>
    <t>其他消防救援事务支出</t>
  </si>
  <si>
    <t>地震事务</t>
  </si>
  <si>
    <t>地震事业机构</t>
  </si>
  <si>
    <t>自然灾害防治</t>
  </si>
  <si>
    <t>其他自然灾害防治支出</t>
  </si>
  <si>
    <t>自然灾害救灾及恢复重建支出</t>
  </si>
  <si>
    <t>自然灾害救灾补助</t>
  </si>
  <si>
    <t>其他自然灾害救灾及恢复重建支出</t>
  </si>
  <si>
    <t>其他自然灾害防治及应急管理支出</t>
  </si>
  <si>
    <t>预备费</t>
  </si>
  <si>
    <t>其他支出</t>
  </si>
  <si>
    <t>债务付息支出</t>
  </si>
  <si>
    <t>地方政府一般债务付息支出</t>
  </si>
  <si>
    <t>地方政府一般债券付息支出</t>
  </si>
  <si>
    <t>地方政府向国际组织借款付息支出</t>
  </si>
  <si>
    <t>债务发行费用支出</t>
  </si>
  <si>
    <t>地方政府一般债务发行费用支出</t>
  </si>
  <si>
    <t>一般公共预算收入合计</t>
  </si>
  <si>
    <t>一般公共预算支出合计</t>
  </si>
  <si>
    <t>地方政府一般债券转贷收入</t>
  </si>
  <si>
    <t>债务还本支出</t>
  </si>
  <si>
    <t>转移性收入</t>
  </si>
  <si>
    <t>地方政府一般债券还本支出</t>
  </si>
  <si>
    <t>上级补助收入</t>
  </si>
  <si>
    <t>地方政府向国际组织借款还本支出</t>
  </si>
  <si>
    <t>返还性收入</t>
  </si>
  <si>
    <t>地方政府其他一般债务还本支出</t>
  </si>
  <si>
    <t>一般性转移支付收入</t>
  </si>
  <si>
    <t>转移性支出</t>
  </si>
  <si>
    <t>专项转移支付收入</t>
  </si>
  <si>
    <t>上解支出</t>
  </si>
  <si>
    <t>上年结余收入</t>
  </si>
  <si>
    <t>体制上解支出</t>
  </si>
  <si>
    <t>调入资金</t>
  </si>
  <si>
    <t>专项上解支出</t>
  </si>
  <si>
    <t>动用预算稳定调节资金</t>
  </si>
  <si>
    <t xml:space="preserve">  调出资金</t>
  </si>
  <si>
    <t xml:space="preserve">  安排预算稳定调节资金</t>
  </si>
  <si>
    <t xml:space="preserve">  年终结余</t>
  </si>
  <si>
    <t>一般公共预算收入总计</t>
  </si>
  <si>
    <t>一般公共预算支出总计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</si>
</sst>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 ;[Red]\-0\ ;"/>
  </numFmts>
  <fonts count="26">
    <font>
      <sz val="11"/>
      <color indexed="8"/>
      <name val="宋体"/>
      <charset val="134"/>
    </font>
    <font>
      <b/>
      <sz val="1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Verdana"/>
      <charset val="134"/>
    </font>
    <font>
      <sz val="12"/>
      <name val="Times New Roman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2" borderId="10" applyNumberFormat="0" applyAlignment="0" applyProtection="0">
      <alignment vertical="center"/>
    </xf>
    <xf numFmtId="0" fontId="20" fillId="2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176" fontId="4" fillId="0" borderId="3" xfId="0" applyNumberFormat="1" applyFont="1" applyFill="1" applyBorder="1" applyAlignment="1">
      <alignment horizontal="right" vertical="center"/>
    </xf>
    <xf numFmtId="0" fontId="0" fillId="0" borderId="4" xfId="0" applyNumberFormat="1" applyFont="1" applyFill="1" applyBorder="1" applyAlignment="1">
      <alignment horizontal="left" vertical="center"/>
    </xf>
    <xf numFmtId="176" fontId="2" fillId="0" borderId="4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left" vertical="center"/>
    </xf>
    <xf numFmtId="177" fontId="6" fillId="2" borderId="4" xfId="49" applyNumberFormat="1" applyFont="1" applyFill="1" applyBorder="1" applyAlignment="1" applyProtection="1">
      <alignment vertical="center" shrinkToFit="1"/>
      <protection locked="0"/>
    </xf>
    <xf numFmtId="0" fontId="0" fillId="0" borderId="4" xfId="0" applyNumberFormat="1" applyFont="1" applyFill="1" applyBorder="1" applyAlignment="1">
      <alignment horizontal="left" vertical="center" indent="1"/>
    </xf>
    <xf numFmtId="176" fontId="2" fillId="0" borderId="5" xfId="0" applyNumberFormat="1" applyFont="1" applyFill="1" applyBorder="1" applyAlignment="1">
      <alignment horizontal="right" vertical="center"/>
    </xf>
    <xf numFmtId="0" fontId="0" fillId="0" borderId="4" xfId="0" applyNumberFormat="1" applyFont="1" applyFill="1" applyBorder="1" applyAlignment="1">
      <alignment horizontal="left" vertical="center" indent="2"/>
    </xf>
    <xf numFmtId="0" fontId="2" fillId="0" borderId="4" xfId="0" applyNumberFormat="1" applyFont="1" applyFill="1" applyBorder="1" applyAlignment="1">
      <alignment horizontal="left" vertical="center" indent="2"/>
    </xf>
    <xf numFmtId="177" fontId="7" fillId="0" borderId="4" xfId="0" applyNumberFormat="1" applyFont="1" applyBorder="1">
      <alignment vertical="center"/>
    </xf>
    <xf numFmtId="176" fontId="4" fillId="0" borderId="4" xfId="0" applyNumberFormat="1" applyFont="1" applyFill="1" applyBorder="1" applyAlignment="1">
      <alignment horizontal="right" vertical="center"/>
    </xf>
    <xf numFmtId="0" fontId="2" fillId="0" borderId="4" xfId="0" applyNumberFormat="1" applyFont="1" applyFill="1" applyBorder="1" applyAlignment="1">
      <alignment horizontal="right" vertical="center"/>
    </xf>
    <xf numFmtId="0" fontId="0" fillId="0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2" fillId="0" borderId="4" xfId="0" applyNumberFormat="1" applyFont="1" applyFill="1" applyBorder="1" applyAlignment="1">
      <alignment horizontal="left" vertical="center" indent="1"/>
    </xf>
    <xf numFmtId="0" fontId="2" fillId="0" borderId="4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right" vertical="center" wrapText="1"/>
    </xf>
    <xf numFmtId="0" fontId="0" fillId="0" borderId="3" xfId="0" applyNumberFormat="1" applyFont="1" applyFill="1" applyBorder="1" applyAlignment="1">
      <alignment horizontal="left" vertical="center"/>
    </xf>
    <xf numFmtId="176" fontId="2" fillId="0" borderId="3" xfId="0" applyNumberFormat="1" applyFont="1" applyFill="1" applyBorder="1" applyAlignment="1">
      <alignment horizontal="right" vertical="center"/>
    </xf>
    <xf numFmtId="1" fontId="8" fillId="0" borderId="4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vertical="center"/>
    </xf>
    <xf numFmtId="0" fontId="2" fillId="0" borderId="4" xfId="0" applyNumberFormat="1" applyFont="1" applyFill="1" applyBorder="1">
      <alignment vertical="center"/>
    </xf>
    <xf numFmtId="0" fontId="2" fillId="0" borderId="3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 indent="1"/>
    </xf>
    <xf numFmtId="0" fontId="2" fillId="0" borderId="4" xfId="0" applyFont="1" applyFill="1" applyBorder="1" applyAlignment="1">
      <alignment horizontal="left" vertical="center" indent="2"/>
    </xf>
    <xf numFmtId="0" fontId="2" fillId="0" borderId="3" xfId="0" applyNumberFormat="1" applyFont="1" applyFill="1" applyBorder="1" applyAlignment="1">
      <alignment horizontal="left" vertical="center" indent="2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b val="1"/>
        <i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0"/>
  <sheetViews>
    <sheetView showZeros="0" tabSelected="1" workbookViewId="0">
      <selection activeCell="F584" sqref="F584"/>
    </sheetView>
  </sheetViews>
  <sheetFormatPr defaultColWidth="9" defaultRowHeight="13.5" outlineLevelCol="7"/>
  <cols>
    <col min="1" max="1" width="34.1333333333333" customWidth="1"/>
    <col min="2" max="2" width="10.8833333333333" customWidth="1"/>
    <col min="3" max="3" width="10" customWidth="1"/>
    <col min="4" max="4" width="9.25" customWidth="1"/>
    <col min="5" max="5" width="36.6333333333333" customWidth="1"/>
    <col min="6" max="6" width="10.3833333333333" customWidth="1"/>
    <col min="7" max="7" width="9.75" customWidth="1"/>
    <col min="8" max="8" width="10.5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1:8">
      <c r="H2" s="2" t="s">
        <v>1</v>
      </c>
    </row>
    <row r="3" ht="28.5" spans="1:8">
      <c r="A3" s="3" t="s">
        <v>2</v>
      </c>
      <c r="B3" s="4" t="s">
        <v>3</v>
      </c>
      <c r="C3" s="5" t="s">
        <v>4</v>
      </c>
      <c r="D3" s="6" t="s">
        <v>5</v>
      </c>
      <c r="E3" s="7" t="s">
        <v>2</v>
      </c>
      <c r="F3" s="4" t="s">
        <v>3</v>
      </c>
      <c r="G3" s="8" t="s">
        <v>4</v>
      </c>
      <c r="H3" s="9" t="s">
        <v>5</v>
      </c>
    </row>
    <row r="4" ht="15" spans="1:8">
      <c r="A4" s="10" t="s">
        <v>6</v>
      </c>
      <c r="B4" s="11">
        <v>20000</v>
      </c>
      <c r="C4" s="11">
        <f>D4-B4</f>
        <v>-3250</v>
      </c>
      <c r="D4" s="11">
        <f>SUM(D5:D17)</f>
        <v>16750</v>
      </c>
      <c r="E4" s="12" t="s">
        <v>7</v>
      </c>
      <c r="F4" s="13">
        <v>54638</v>
      </c>
      <c r="G4" s="13">
        <f>H4-F4</f>
        <v>-4438</v>
      </c>
      <c r="H4" s="13">
        <v>50200</v>
      </c>
    </row>
    <row r="5" ht="14.1" customHeight="1" spans="1:8">
      <c r="A5" s="14" t="s">
        <v>8</v>
      </c>
      <c r="B5" s="15">
        <v>6045</v>
      </c>
      <c r="C5" s="13">
        <f t="shared" ref="C5:C28" si="0">D5-B5</f>
        <v>-1365</v>
      </c>
      <c r="D5" s="15">
        <v>4680</v>
      </c>
      <c r="E5" s="16" t="s">
        <v>9</v>
      </c>
      <c r="F5" s="17">
        <v>226</v>
      </c>
      <c r="G5" s="13">
        <f t="shared" ref="G5:G68" si="1">H5-F5</f>
        <v>114</v>
      </c>
      <c r="H5" s="17">
        <v>340</v>
      </c>
    </row>
    <row r="6" ht="14.1" customHeight="1" spans="1:8">
      <c r="A6" s="14" t="s">
        <v>10</v>
      </c>
      <c r="B6" s="15">
        <v>1678</v>
      </c>
      <c r="C6" s="13">
        <f t="shared" si="0"/>
        <v>-158</v>
      </c>
      <c r="D6" s="15">
        <v>1520</v>
      </c>
      <c r="E6" s="18" t="s">
        <v>11</v>
      </c>
      <c r="F6" s="13">
        <v>226</v>
      </c>
      <c r="G6" s="13">
        <f t="shared" si="1"/>
        <v>114</v>
      </c>
      <c r="H6" s="13">
        <v>340</v>
      </c>
    </row>
    <row r="7" ht="14.1" customHeight="1" spans="1:8">
      <c r="A7" s="14" t="s">
        <v>12</v>
      </c>
      <c r="B7" s="15">
        <v>879</v>
      </c>
      <c r="C7" s="13">
        <f t="shared" si="0"/>
        <v>-79</v>
      </c>
      <c r="D7" s="15">
        <v>800</v>
      </c>
      <c r="E7" s="18" t="s">
        <v>13</v>
      </c>
      <c r="F7" s="13"/>
      <c r="G7" s="13">
        <f t="shared" si="1"/>
        <v>0</v>
      </c>
      <c r="H7" s="13"/>
    </row>
    <row r="8" ht="14.1" customHeight="1" spans="1:8">
      <c r="A8" s="14" t="s">
        <v>14</v>
      </c>
      <c r="B8" s="15">
        <v>352</v>
      </c>
      <c r="C8" s="13">
        <f t="shared" si="0"/>
        <v>308</v>
      </c>
      <c r="D8" s="15">
        <v>660</v>
      </c>
      <c r="E8" s="18" t="s">
        <v>15</v>
      </c>
      <c r="F8" s="13">
        <v>0</v>
      </c>
      <c r="G8" s="13">
        <f t="shared" si="1"/>
        <v>0</v>
      </c>
      <c r="H8" s="13"/>
    </row>
    <row r="9" ht="14.1" customHeight="1" spans="1:8">
      <c r="A9" s="14" t="s">
        <v>16</v>
      </c>
      <c r="B9" s="15">
        <v>995</v>
      </c>
      <c r="C9" s="13">
        <f t="shared" si="0"/>
        <v>105</v>
      </c>
      <c r="D9" s="15">
        <v>1100</v>
      </c>
      <c r="E9" s="19" t="s">
        <v>17</v>
      </c>
      <c r="F9" s="13"/>
      <c r="G9" s="13">
        <f t="shared" si="1"/>
        <v>0</v>
      </c>
      <c r="H9" s="13"/>
    </row>
    <row r="10" ht="14.1" customHeight="1" spans="1:8">
      <c r="A10" s="14" t="s">
        <v>18</v>
      </c>
      <c r="B10" s="15">
        <v>2401</v>
      </c>
      <c r="C10" s="13">
        <f t="shared" si="0"/>
        <v>-111</v>
      </c>
      <c r="D10" s="15">
        <v>2290</v>
      </c>
      <c r="E10" s="19" t="s">
        <v>19</v>
      </c>
      <c r="F10" s="13">
        <v>0</v>
      </c>
      <c r="G10" s="13">
        <f t="shared" si="1"/>
        <v>0</v>
      </c>
      <c r="H10" s="13"/>
    </row>
    <row r="11" ht="14.1" customHeight="1" spans="1:8">
      <c r="A11" s="14" t="s">
        <v>20</v>
      </c>
      <c r="B11" s="15">
        <v>816</v>
      </c>
      <c r="C11" s="13">
        <f t="shared" si="0"/>
        <v>-166</v>
      </c>
      <c r="D11" s="15">
        <v>650</v>
      </c>
      <c r="E11" s="18" t="s">
        <v>21</v>
      </c>
      <c r="F11" s="13"/>
      <c r="G11" s="13">
        <f t="shared" si="1"/>
        <v>0</v>
      </c>
      <c r="H11" s="13"/>
    </row>
    <row r="12" ht="14.1" customHeight="1" spans="1:8">
      <c r="A12" s="14" t="s">
        <v>22</v>
      </c>
      <c r="B12" s="15">
        <v>996</v>
      </c>
      <c r="C12" s="13">
        <f t="shared" si="0"/>
        <v>-106</v>
      </c>
      <c r="D12" s="15">
        <v>890</v>
      </c>
      <c r="E12" s="16" t="s">
        <v>23</v>
      </c>
      <c r="F12" s="17">
        <v>303</v>
      </c>
      <c r="G12" s="13">
        <f t="shared" si="1"/>
        <v>-31</v>
      </c>
      <c r="H12" s="17">
        <v>272</v>
      </c>
    </row>
    <row r="13" ht="14.1" customHeight="1" spans="1:8">
      <c r="A13" s="14" t="s">
        <v>24</v>
      </c>
      <c r="B13" s="15">
        <v>241</v>
      </c>
      <c r="C13" s="13">
        <f t="shared" si="0"/>
        <v>309</v>
      </c>
      <c r="D13" s="15">
        <v>550</v>
      </c>
      <c r="E13" s="18" t="s">
        <v>11</v>
      </c>
      <c r="F13" s="13">
        <v>303</v>
      </c>
      <c r="G13" s="13">
        <f t="shared" si="1"/>
        <v>-33</v>
      </c>
      <c r="H13" s="13">
        <v>270</v>
      </c>
    </row>
    <row r="14" ht="14.1" customHeight="1" spans="1:8">
      <c r="A14" s="14" t="s">
        <v>25</v>
      </c>
      <c r="B14" s="15">
        <v>1989</v>
      </c>
      <c r="C14" s="13">
        <f t="shared" si="0"/>
        <v>-809</v>
      </c>
      <c r="D14" s="15">
        <v>1180</v>
      </c>
      <c r="E14" s="18" t="s">
        <v>26</v>
      </c>
      <c r="F14" s="13">
        <v>0</v>
      </c>
      <c r="G14" s="13">
        <f t="shared" si="1"/>
        <v>0</v>
      </c>
      <c r="H14" s="13"/>
    </row>
    <row r="15" ht="14.1" customHeight="1" spans="1:8">
      <c r="A15" s="14" t="s">
        <v>27</v>
      </c>
      <c r="B15" s="15">
        <v>517</v>
      </c>
      <c r="C15" s="13">
        <f t="shared" si="0"/>
        <v>-157</v>
      </c>
      <c r="D15" s="15">
        <v>360</v>
      </c>
      <c r="E15" s="18" t="s">
        <v>28</v>
      </c>
      <c r="F15" s="13"/>
      <c r="G15" s="13">
        <f t="shared" si="1"/>
        <v>0</v>
      </c>
      <c r="H15" s="13"/>
    </row>
    <row r="16" ht="14.1" customHeight="1" spans="1:8">
      <c r="A16" s="14" t="s">
        <v>29</v>
      </c>
      <c r="B16" s="15">
        <v>2843</v>
      </c>
      <c r="C16" s="13">
        <f t="shared" si="0"/>
        <v>-933</v>
      </c>
      <c r="D16" s="15">
        <v>1910</v>
      </c>
      <c r="E16" s="18" t="s">
        <v>19</v>
      </c>
      <c r="F16" s="13"/>
      <c r="G16" s="13">
        <f t="shared" si="1"/>
        <v>0</v>
      </c>
      <c r="H16" s="13"/>
    </row>
    <row r="17" ht="14.1" customHeight="1" spans="1:8">
      <c r="A17" s="14" t="s">
        <v>30</v>
      </c>
      <c r="B17" s="15">
        <v>248</v>
      </c>
      <c r="C17" s="13">
        <f t="shared" si="0"/>
        <v>-88</v>
      </c>
      <c r="D17" s="15">
        <v>160</v>
      </c>
      <c r="E17" s="18" t="s">
        <v>31</v>
      </c>
      <c r="F17" s="13"/>
      <c r="G17" s="13">
        <f t="shared" si="1"/>
        <v>2</v>
      </c>
      <c r="H17" s="13">
        <v>2</v>
      </c>
    </row>
    <row r="18" ht="14.1" customHeight="1" spans="1:8">
      <c r="A18" s="14" t="s">
        <v>32</v>
      </c>
      <c r="B18" s="20">
        <v>58720</v>
      </c>
      <c r="C18" s="21">
        <f t="shared" si="0"/>
        <v>-29470</v>
      </c>
      <c r="D18" s="20">
        <f>SUM(D19:D25)</f>
        <v>29250</v>
      </c>
      <c r="E18" s="16" t="s">
        <v>33</v>
      </c>
      <c r="F18" s="22">
        <v>25562</v>
      </c>
      <c r="G18" s="13">
        <f t="shared" si="1"/>
        <v>8772</v>
      </c>
      <c r="H18" s="13">
        <f>SUM(H19:H24)</f>
        <v>34334</v>
      </c>
    </row>
    <row r="19" ht="15.75" spans="1:8">
      <c r="A19" s="14" t="s">
        <v>34</v>
      </c>
      <c r="B19" s="15">
        <v>2720</v>
      </c>
      <c r="C19" s="13">
        <f t="shared" si="0"/>
        <v>-220</v>
      </c>
      <c r="D19" s="15">
        <v>2500</v>
      </c>
      <c r="E19" s="18" t="s">
        <v>11</v>
      </c>
      <c r="F19" s="13">
        <v>9600</v>
      </c>
      <c r="G19" s="13">
        <f t="shared" si="1"/>
        <v>7259</v>
      </c>
      <c r="H19" s="13">
        <v>16859</v>
      </c>
    </row>
    <row r="20" ht="15.75" spans="1:8">
      <c r="A20" s="14" t="s">
        <v>35</v>
      </c>
      <c r="B20" s="15">
        <v>5000</v>
      </c>
      <c r="C20" s="13">
        <f t="shared" si="0"/>
        <v>-3300</v>
      </c>
      <c r="D20" s="15">
        <v>1700</v>
      </c>
      <c r="E20" s="18" t="s">
        <v>36</v>
      </c>
      <c r="F20" s="23"/>
      <c r="G20" s="13">
        <f t="shared" si="1"/>
        <v>0</v>
      </c>
      <c r="H20" s="23"/>
    </row>
    <row r="21" ht="15.75" spans="1:8">
      <c r="A21" s="14" t="s">
        <v>37</v>
      </c>
      <c r="B21" s="15">
        <v>8000</v>
      </c>
      <c r="C21" s="13">
        <f t="shared" si="0"/>
        <v>-3000</v>
      </c>
      <c r="D21" s="15">
        <v>5000</v>
      </c>
      <c r="E21" s="18" t="s">
        <v>13</v>
      </c>
      <c r="F21" s="13"/>
      <c r="G21" s="13">
        <f t="shared" si="1"/>
        <v>61</v>
      </c>
      <c r="H21" s="13">
        <v>61</v>
      </c>
    </row>
    <row r="22" ht="15.75" spans="1:8">
      <c r="A22" s="14" t="s">
        <v>38</v>
      </c>
      <c r="B22" s="15"/>
      <c r="C22" s="13">
        <f t="shared" si="0"/>
        <v>0</v>
      </c>
      <c r="D22" s="15"/>
      <c r="E22" s="18" t="s">
        <v>39</v>
      </c>
      <c r="F22" s="13"/>
      <c r="G22" s="13">
        <f t="shared" si="1"/>
        <v>0</v>
      </c>
      <c r="H22" s="13"/>
    </row>
    <row r="23" ht="15.75" spans="1:8">
      <c r="A23" s="14" t="s">
        <v>40</v>
      </c>
      <c r="B23" s="15">
        <v>42700</v>
      </c>
      <c r="C23" s="13">
        <f t="shared" si="0"/>
        <v>-23400</v>
      </c>
      <c r="D23" s="15">
        <v>19300</v>
      </c>
      <c r="E23" s="18" t="s">
        <v>19</v>
      </c>
      <c r="F23" s="13">
        <v>15560</v>
      </c>
      <c r="G23" s="13">
        <f t="shared" si="1"/>
        <v>1854</v>
      </c>
      <c r="H23" s="13">
        <v>17414</v>
      </c>
    </row>
    <row r="24" ht="15.75" spans="1:8">
      <c r="A24" s="14" t="s">
        <v>41</v>
      </c>
      <c r="B24" s="15"/>
      <c r="C24" s="13">
        <f t="shared" si="0"/>
        <v>400</v>
      </c>
      <c r="D24" s="15">
        <v>400</v>
      </c>
      <c r="E24" s="18" t="s">
        <v>42</v>
      </c>
      <c r="F24" s="13">
        <v>402</v>
      </c>
      <c r="G24" s="13">
        <f t="shared" si="1"/>
        <v>-402</v>
      </c>
      <c r="H24" s="13"/>
    </row>
    <row r="25" ht="15.75" spans="1:8">
      <c r="A25" s="14" t="s">
        <v>43</v>
      </c>
      <c r="B25" s="15">
        <v>300</v>
      </c>
      <c r="C25" s="13">
        <f t="shared" si="0"/>
        <v>50</v>
      </c>
      <c r="D25" s="15">
        <v>350</v>
      </c>
      <c r="E25" s="16" t="s">
        <v>44</v>
      </c>
      <c r="F25" s="17">
        <v>680</v>
      </c>
      <c r="G25" s="13">
        <f t="shared" si="1"/>
        <v>1495</v>
      </c>
      <c r="H25" s="17">
        <v>2175</v>
      </c>
    </row>
    <row r="26" ht="15" spans="1:8">
      <c r="A26" s="14" t="s">
        <v>45</v>
      </c>
      <c r="B26" s="13"/>
      <c r="C26" s="21">
        <f t="shared" si="0"/>
        <v>0</v>
      </c>
      <c r="D26" s="13"/>
      <c r="E26" s="18" t="s">
        <v>11</v>
      </c>
      <c r="F26" s="13">
        <v>673</v>
      </c>
      <c r="G26" s="13">
        <f t="shared" si="1"/>
        <v>82</v>
      </c>
      <c r="H26" s="13">
        <v>755</v>
      </c>
    </row>
    <row r="27" ht="14.25" spans="1:8">
      <c r="A27" s="24"/>
      <c r="B27" s="13"/>
      <c r="C27" s="21">
        <f t="shared" si="0"/>
        <v>0</v>
      </c>
      <c r="D27" s="13"/>
      <c r="E27" s="18" t="s">
        <v>46</v>
      </c>
      <c r="F27" s="13"/>
      <c r="G27" s="13">
        <f t="shared" si="1"/>
        <v>0</v>
      </c>
      <c r="H27" s="13"/>
    </row>
    <row r="28" ht="14.25" spans="1:8">
      <c r="A28" s="24"/>
      <c r="B28" s="13"/>
      <c r="C28" s="21">
        <f t="shared" si="0"/>
        <v>0</v>
      </c>
      <c r="D28" s="13"/>
      <c r="E28" s="18" t="s">
        <v>47</v>
      </c>
      <c r="F28" s="13">
        <v>7</v>
      </c>
      <c r="G28" s="13">
        <f t="shared" si="1"/>
        <v>-7</v>
      </c>
      <c r="H28" s="13"/>
    </row>
    <row r="29" ht="12" customHeight="1" spans="1:8">
      <c r="A29" s="24"/>
      <c r="B29" s="24"/>
      <c r="C29" s="24"/>
      <c r="D29" s="24"/>
      <c r="E29" s="18" t="s">
        <v>19</v>
      </c>
      <c r="F29" s="13"/>
      <c r="G29" s="13">
        <f t="shared" si="1"/>
        <v>0</v>
      </c>
      <c r="H29" s="13"/>
    </row>
    <row r="30" ht="14.25" spans="1:8">
      <c r="A30" s="24"/>
      <c r="B30" s="24"/>
      <c r="C30" s="24"/>
      <c r="D30" s="24"/>
      <c r="E30" s="18" t="s">
        <v>48</v>
      </c>
      <c r="F30" s="13"/>
      <c r="G30" s="13">
        <f t="shared" si="1"/>
        <v>1420</v>
      </c>
      <c r="H30" s="13">
        <v>1420</v>
      </c>
    </row>
    <row r="31" ht="14.25" spans="1:8">
      <c r="A31" s="24"/>
      <c r="B31" s="24"/>
      <c r="C31" s="24"/>
      <c r="D31" s="24"/>
      <c r="E31" s="16" t="s">
        <v>49</v>
      </c>
      <c r="F31" s="13"/>
      <c r="G31" s="13">
        <f t="shared" si="1"/>
        <v>100</v>
      </c>
      <c r="H31" s="13">
        <v>100</v>
      </c>
    </row>
    <row r="32" ht="14.25" spans="1:8">
      <c r="A32" s="24"/>
      <c r="B32" s="24"/>
      <c r="C32" s="24"/>
      <c r="D32" s="24"/>
      <c r="E32" s="18" t="s">
        <v>11</v>
      </c>
      <c r="F32" s="13"/>
      <c r="G32" s="13">
        <f t="shared" si="1"/>
        <v>92</v>
      </c>
      <c r="H32" s="13">
        <v>92</v>
      </c>
    </row>
    <row r="33" ht="14.25" spans="1:8">
      <c r="A33" s="24"/>
      <c r="B33" s="24"/>
      <c r="C33" s="24"/>
      <c r="D33" s="24"/>
      <c r="E33" s="18" t="s">
        <v>50</v>
      </c>
      <c r="F33" s="13"/>
      <c r="G33" s="13">
        <f t="shared" si="1"/>
        <v>0</v>
      </c>
      <c r="H33" s="13"/>
    </row>
    <row r="34" ht="14.25" spans="1:8">
      <c r="A34" s="24"/>
      <c r="B34" s="24"/>
      <c r="C34" s="24"/>
      <c r="D34" s="24"/>
      <c r="E34" s="18" t="s">
        <v>51</v>
      </c>
      <c r="F34" s="13"/>
      <c r="G34" s="13">
        <f t="shared" si="1"/>
        <v>8</v>
      </c>
      <c r="H34" s="13">
        <v>8</v>
      </c>
    </row>
    <row r="35" ht="14.25" spans="1:8">
      <c r="A35" s="24"/>
      <c r="B35" s="24"/>
      <c r="C35" s="24"/>
      <c r="D35" s="24"/>
      <c r="E35" s="19" t="s">
        <v>52</v>
      </c>
      <c r="F35" s="13"/>
      <c r="G35" s="13">
        <f t="shared" si="1"/>
        <v>0</v>
      </c>
      <c r="H35" s="13"/>
    </row>
    <row r="36" ht="12" customHeight="1" spans="1:8">
      <c r="A36" s="24"/>
      <c r="B36" s="24"/>
      <c r="C36" s="24"/>
      <c r="D36" s="24"/>
      <c r="E36" s="18" t="s">
        <v>53</v>
      </c>
      <c r="F36" s="13"/>
      <c r="G36" s="13">
        <f t="shared" si="1"/>
        <v>0</v>
      </c>
      <c r="H36" s="13"/>
    </row>
    <row r="37" ht="14.25" spans="1:8">
      <c r="A37" s="24"/>
      <c r="B37" s="24"/>
      <c r="C37" s="24"/>
      <c r="D37" s="24"/>
      <c r="E37" s="16" t="s">
        <v>54</v>
      </c>
      <c r="F37" s="22">
        <v>1557</v>
      </c>
      <c r="G37" s="13">
        <f t="shared" si="1"/>
        <v>-146</v>
      </c>
      <c r="H37" s="13">
        <f>SUM(H38:H43)</f>
        <v>1411</v>
      </c>
    </row>
    <row r="38" ht="14.25" spans="1:8">
      <c r="A38" s="24"/>
      <c r="B38" s="24"/>
      <c r="C38" s="24"/>
      <c r="D38" s="24"/>
      <c r="E38" s="18" t="s">
        <v>11</v>
      </c>
      <c r="F38" s="13">
        <v>383</v>
      </c>
      <c r="G38" s="13">
        <f t="shared" si="1"/>
        <v>-94</v>
      </c>
      <c r="H38" s="13">
        <v>289</v>
      </c>
    </row>
    <row r="39" ht="14.25" spans="1:8">
      <c r="A39" s="24"/>
      <c r="B39" s="24"/>
      <c r="C39" s="24"/>
      <c r="D39" s="24"/>
      <c r="E39" s="18" t="s">
        <v>13</v>
      </c>
      <c r="F39" s="13">
        <v>45</v>
      </c>
      <c r="G39" s="13">
        <f t="shared" si="1"/>
        <v>5</v>
      </c>
      <c r="H39" s="13">
        <v>50</v>
      </c>
    </row>
    <row r="40" ht="14.25" spans="1:8">
      <c r="A40" s="24"/>
      <c r="B40" s="24"/>
      <c r="C40" s="24"/>
      <c r="D40" s="24"/>
      <c r="E40" s="18" t="s">
        <v>55</v>
      </c>
      <c r="F40" s="13"/>
      <c r="G40" s="13">
        <f t="shared" si="1"/>
        <v>0</v>
      </c>
      <c r="H40" s="13"/>
    </row>
    <row r="41" ht="14.25" spans="1:8">
      <c r="A41" s="24"/>
      <c r="B41" s="24"/>
      <c r="C41" s="24"/>
      <c r="D41" s="24"/>
      <c r="E41" s="18" t="s">
        <v>56</v>
      </c>
      <c r="F41" s="13"/>
      <c r="G41" s="13">
        <f t="shared" si="1"/>
        <v>105</v>
      </c>
      <c r="H41" s="13">
        <v>105</v>
      </c>
    </row>
    <row r="42" ht="14.25" spans="1:8">
      <c r="A42" s="24"/>
      <c r="B42" s="24"/>
      <c r="C42" s="24"/>
      <c r="D42" s="24"/>
      <c r="E42" s="18" t="s">
        <v>19</v>
      </c>
      <c r="F42" s="13">
        <v>1011</v>
      </c>
      <c r="G42" s="13">
        <f t="shared" si="1"/>
        <v>-147</v>
      </c>
      <c r="H42" s="13">
        <v>864</v>
      </c>
    </row>
    <row r="43" ht="14.25" spans="1:8">
      <c r="A43" s="24"/>
      <c r="B43" s="24"/>
      <c r="C43" s="24"/>
      <c r="D43" s="25"/>
      <c r="E43" s="18" t="s">
        <v>57</v>
      </c>
      <c r="F43" s="13">
        <v>118</v>
      </c>
      <c r="G43" s="13">
        <f t="shared" si="1"/>
        <v>-15</v>
      </c>
      <c r="H43" s="13">
        <v>103</v>
      </c>
    </row>
    <row r="44" ht="14.25" spans="1:8">
      <c r="A44" s="24"/>
      <c r="B44" s="24"/>
      <c r="C44" s="24"/>
      <c r="D44" s="25"/>
      <c r="E44" s="16" t="s">
        <v>58</v>
      </c>
      <c r="F44" s="22">
        <v>1500</v>
      </c>
      <c r="G44" s="13">
        <f t="shared" si="1"/>
        <v>-283</v>
      </c>
      <c r="H44" s="22">
        <v>1217</v>
      </c>
    </row>
    <row r="45" ht="14.25" spans="1:8">
      <c r="A45" s="24"/>
      <c r="B45" s="24"/>
      <c r="C45" s="24"/>
      <c r="D45" s="24"/>
      <c r="E45" s="18" t="s">
        <v>11</v>
      </c>
      <c r="F45" s="13">
        <v>1500</v>
      </c>
      <c r="G45" s="13">
        <f t="shared" si="1"/>
        <v>-283</v>
      </c>
      <c r="H45" s="13">
        <v>1217</v>
      </c>
    </row>
    <row r="46" ht="14.25" spans="1:8">
      <c r="A46" s="24"/>
      <c r="B46" s="24"/>
      <c r="C46" s="24"/>
      <c r="D46" s="24"/>
      <c r="E46" s="18" t="s">
        <v>59</v>
      </c>
      <c r="F46" s="13"/>
      <c r="G46" s="13">
        <f t="shared" si="1"/>
        <v>0</v>
      </c>
      <c r="H46" s="13"/>
    </row>
    <row r="47" ht="14.25" spans="1:8">
      <c r="A47" s="24"/>
      <c r="B47" s="24"/>
      <c r="C47" s="24"/>
      <c r="D47" s="24"/>
      <c r="E47" s="16" t="s">
        <v>60</v>
      </c>
      <c r="F47" s="22">
        <v>329</v>
      </c>
      <c r="G47" s="13">
        <f t="shared" si="1"/>
        <v>-4</v>
      </c>
      <c r="H47" s="22">
        <v>325</v>
      </c>
    </row>
    <row r="48" ht="14.25" spans="1:8">
      <c r="A48" s="24"/>
      <c r="B48" s="24"/>
      <c r="C48" s="24"/>
      <c r="D48" s="24"/>
      <c r="E48" s="18" t="s">
        <v>11</v>
      </c>
      <c r="F48" s="13">
        <v>323</v>
      </c>
      <c r="G48" s="13">
        <f t="shared" si="1"/>
        <v>-1</v>
      </c>
      <c r="H48" s="13">
        <v>322</v>
      </c>
    </row>
    <row r="49" ht="14.25" spans="1:8">
      <c r="A49" s="24"/>
      <c r="B49" s="24"/>
      <c r="C49" s="24"/>
      <c r="D49" s="24"/>
      <c r="E49" s="18" t="s">
        <v>61</v>
      </c>
      <c r="F49" s="13">
        <v>6</v>
      </c>
      <c r="G49" s="13">
        <f t="shared" si="1"/>
        <v>-3</v>
      </c>
      <c r="H49" s="13">
        <v>3</v>
      </c>
    </row>
    <row r="50" ht="14.25" spans="1:8">
      <c r="A50" s="24"/>
      <c r="B50" s="24"/>
      <c r="C50" s="24"/>
      <c r="D50" s="24"/>
      <c r="E50" s="18" t="s">
        <v>19</v>
      </c>
      <c r="F50" s="13"/>
      <c r="G50" s="13">
        <f t="shared" si="1"/>
        <v>0</v>
      </c>
      <c r="H50" s="13"/>
    </row>
    <row r="51" ht="14.25" spans="1:8">
      <c r="A51" s="24"/>
      <c r="B51" s="24"/>
      <c r="C51" s="24"/>
      <c r="D51" s="24"/>
      <c r="E51" s="18" t="s">
        <v>62</v>
      </c>
      <c r="F51" s="13"/>
      <c r="G51" s="13">
        <f t="shared" si="1"/>
        <v>0</v>
      </c>
      <c r="H51" s="13"/>
    </row>
    <row r="52" ht="14.25" spans="1:8">
      <c r="A52" s="24"/>
      <c r="B52" s="24"/>
      <c r="C52" s="24"/>
      <c r="D52" s="24"/>
      <c r="E52" s="16" t="s">
        <v>63</v>
      </c>
      <c r="F52" s="22">
        <v>3073</v>
      </c>
      <c r="G52" s="13">
        <f t="shared" si="1"/>
        <v>-427</v>
      </c>
      <c r="H52" s="13">
        <f>SUM(H53:H55)</f>
        <v>2646</v>
      </c>
    </row>
    <row r="53" ht="14.25" spans="1:8">
      <c r="A53" s="24"/>
      <c r="B53" s="24"/>
      <c r="C53" s="24"/>
      <c r="D53" s="24"/>
      <c r="E53" s="18" t="s">
        <v>11</v>
      </c>
      <c r="F53" s="13">
        <v>1963</v>
      </c>
      <c r="G53" s="13">
        <f t="shared" si="1"/>
        <v>110</v>
      </c>
      <c r="H53" s="13">
        <v>2073</v>
      </c>
    </row>
    <row r="54" ht="14.25" spans="1:8">
      <c r="A54" s="24"/>
      <c r="B54" s="24"/>
      <c r="C54" s="24"/>
      <c r="D54" s="24"/>
      <c r="E54" s="18" t="s">
        <v>19</v>
      </c>
      <c r="F54" s="13">
        <v>369</v>
      </c>
      <c r="G54" s="13">
        <f t="shared" si="1"/>
        <v>100</v>
      </c>
      <c r="H54" s="13">
        <v>469</v>
      </c>
    </row>
    <row r="55" ht="14.25" spans="1:8">
      <c r="A55" s="24"/>
      <c r="B55" s="24"/>
      <c r="C55" s="24"/>
      <c r="D55" s="24"/>
      <c r="E55" s="18" t="s">
        <v>64</v>
      </c>
      <c r="F55" s="13">
        <v>741</v>
      </c>
      <c r="G55" s="13">
        <f t="shared" si="1"/>
        <v>-637</v>
      </c>
      <c r="H55" s="13">
        <v>104</v>
      </c>
    </row>
    <row r="56" ht="14.25" spans="1:8">
      <c r="A56" s="24"/>
      <c r="B56" s="24"/>
      <c r="C56" s="24"/>
      <c r="D56" s="24"/>
      <c r="E56" s="16" t="s">
        <v>65</v>
      </c>
      <c r="F56" s="22">
        <v>126</v>
      </c>
      <c r="G56" s="13">
        <f t="shared" si="1"/>
        <v>68</v>
      </c>
      <c r="H56" s="22">
        <v>194</v>
      </c>
    </row>
    <row r="57" ht="14.25" spans="1:8">
      <c r="A57" s="24"/>
      <c r="B57" s="24"/>
      <c r="C57" s="24"/>
      <c r="D57" s="24"/>
      <c r="E57" s="18" t="s">
        <v>11</v>
      </c>
      <c r="F57" s="13">
        <v>126</v>
      </c>
      <c r="G57" s="13">
        <f t="shared" si="1"/>
        <v>-42</v>
      </c>
      <c r="H57" s="13">
        <v>84</v>
      </c>
    </row>
    <row r="58" ht="14.25" spans="1:8">
      <c r="A58" s="24"/>
      <c r="B58" s="24"/>
      <c r="C58" s="24"/>
      <c r="D58" s="24"/>
      <c r="E58" s="18" t="s">
        <v>66</v>
      </c>
      <c r="F58" s="13"/>
      <c r="G58" s="13">
        <f t="shared" si="1"/>
        <v>110</v>
      </c>
      <c r="H58" s="13">
        <v>110</v>
      </c>
    </row>
    <row r="59" ht="14.25" spans="1:8">
      <c r="A59" s="24"/>
      <c r="B59" s="24"/>
      <c r="C59" s="24"/>
      <c r="D59" s="24"/>
      <c r="E59" s="18" t="s">
        <v>19</v>
      </c>
      <c r="F59" s="13"/>
      <c r="G59" s="13">
        <f t="shared" si="1"/>
        <v>0</v>
      </c>
      <c r="H59" s="13"/>
    </row>
    <row r="60" ht="14.25" spans="1:8">
      <c r="A60" s="24"/>
      <c r="B60" s="24"/>
      <c r="C60" s="24"/>
      <c r="D60" s="24"/>
      <c r="E60" s="19" t="s">
        <v>67</v>
      </c>
      <c r="F60" s="13"/>
      <c r="G60" s="13">
        <f t="shared" si="1"/>
        <v>0</v>
      </c>
      <c r="H60" s="13"/>
    </row>
    <row r="61" ht="14.25" spans="1:8">
      <c r="A61" s="24"/>
      <c r="B61" s="24"/>
      <c r="C61" s="24"/>
      <c r="D61" s="24"/>
      <c r="E61" s="16" t="s">
        <v>68</v>
      </c>
      <c r="F61" s="13"/>
      <c r="G61" s="13">
        <f t="shared" si="1"/>
        <v>0</v>
      </c>
      <c r="H61" s="13"/>
    </row>
    <row r="62" ht="14.25" spans="1:8">
      <c r="A62" s="24"/>
      <c r="B62" s="24"/>
      <c r="C62" s="24"/>
      <c r="D62" s="24"/>
      <c r="E62" s="18" t="s">
        <v>69</v>
      </c>
      <c r="F62" s="13"/>
      <c r="G62" s="13">
        <f t="shared" si="1"/>
        <v>0</v>
      </c>
      <c r="H62" s="13"/>
    </row>
    <row r="63" ht="14.25" spans="1:8">
      <c r="A63" s="24"/>
      <c r="B63" s="24"/>
      <c r="C63" s="24"/>
      <c r="D63" s="24"/>
      <c r="E63" s="16" t="s">
        <v>70</v>
      </c>
      <c r="F63" s="22">
        <v>137</v>
      </c>
      <c r="G63" s="13">
        <f t="shared" si="1"/>
        <v>4</v>
      </c>
      <c r="H63" s="22">
        <v>141</v>
      </c>
    </row>
    <row r="64" ht="14.25" spans="1:8">
      <c r="A64" s="24"/>
      <c r="B64" s="24"/>
      <c r="C64" s="24"/>
      <c r="D64" s="24"/>
      <c r="E64" s="18" t="s">
        <v>11</v>
      </c>
      <c r="F64" s="13"/>
      <c r="G64" s="13">
        <f t="shared" si="1"/>
        <v>25</v>
      </c>
      <c r="H64" s="13">
        <v>25</v>
      </c>
    </row>
    <row r="65" ht="14.25" spans="1:8">
      <c r="A65" s="24"/>
      <c r="B65" s="24"/>
      <c r="C65" s="24"/>
      <c r="D65" s="24"/>
      <c r="E65" s="18" t="s">
        <v>71</v>
      </c>
      <c r="F65" s="13">
        <v>137</v>
      </c>
      <c r="G65" s="13">
        <f t="shared" si="1"/>
        <v>-21</v>
      </c>
      <c r="H65" s="13">
        <v>116</v>
      </c>
    </row>
    <row r="66" ht="14.25" spans="1:8">
      <c r="A66" s="24"/>
      <c r="B66" s="24"/>
      <c r="C66" s="24"/>
      <c r="D66" s="24"/>
      <c r="E66" s="18" t="s">
        <v>72</v>
      </c>
      <c r="F66" s="13"/>
      <c r="G66" s="13">
        <f t="shared" si="1"/>
        <v>0</v>
      </c>
      <c r="H66" s="13"/>
    </row>
    <row r="67" ht="14.25" spans="1:8">
      <c r="A67" s="24"/>
      <c r="B67" s="24"/>
      <c r="C67" s="24"/>
      <c r="D67" s="24"/>
      <c r="E67" s="16" t="s">
        <v>73</v>
      </c>
      <c r="F67" s="22">
        <v>36</v>
      </c>
      <c r="G67" s="13">
        <f t="shared" si="1"/>
        <v>-9</v>
      </c>
      <c r="H67" s="22">
        <v>27</v>
      </c>
    </row>
    <row r="68" ht="14.25" spans="1:8">
      <c r="A68" s="24"/>
      <c r="B68" s="24"/>
      <c r="C68" s="24"/>
      <c r="D68" s="24"/>
      <c r="E68" s="18" t="s">
        <v>11</v>
      </c>
      <c r="F68" s="13">
        <v>36</v>
      </c>
      <c r="G68" s="13">
        <f t="shared" si="1"/>
        <v>-9</v>
      </c>
      <c r="H68" s="13">
        <v>27</v>
      </c>
    </row>
    <row r="69" ht="14.25" spans="1:8">
      <c r="A69" s="24"/>
      <c r="B69" s="24"/>
      <c r="C69" s="24"/>
      <c r="D69" s="24"/>
      <c r="E69" s="16" t="s">
        <v>74</v>
      </c>
      <c r="F69" s="22">
        <v>251</v>
      </c>
      <c r="G69" s="13">
        <f t="shared" ref="G69:G132" si="2">H69-F69</f>
        <v>-22</v>
      </c>
      <c r="H69" s="22">
        <v>229</v>
      </c>
    </row>
    <row r="70" ht="14.25" spans="1:8">
      <c r="A70" s="24"/>
      <c r="B70" s="24"/>
      <c r="C70" s="24"/>
      <c r="D70" s="24"/>
      <c r="E70" s="18" t="s">
        <v>11</v>
      </c>
      <c r="F70" s="13">
        <v>183</v>
      </c>
      <c r="G70" s="13">
        <f t="shared" si="2"/>
        <v>-12</v>
      </c>
      <c r="H70" s="13">
        <v>171</v>
      </c>
    </row>
    <row r="71" ht="14.25" spans="1:8">
      <c r="A71" s="24"/>
      <c r="B71" s="24"/>
      <c r="C71" s="24"/>
      <c r="D71" s="24"/>
      <c r="E71" s="18" t="s">
        <v>75</v>
      </c>
      <c r="F71" s="13"/>
      <c r="G71" s="13">
        <f t="shared" si="2"/>
        <v>0</v>
      </c>
      <c r="H71" s="13"/>
    </row>
    <row r="72" ht="14.25" spans="1:8">
      <c r="A72" s="24"/>
      <c r="B72" s="24"/>
      <c r="C72" s="24"/>
      <c r="D72" s="24"/>
      <c r="E72" s="18" t="s">
        <v>19</v>
      </c>
      <c r="F72" s="13"/>
      <c r="G72" s="13">
        <f t="shared" si="2"/>
        <v>0</v>
      </c>
      <c r="H72" s="13"/>
    </row>
    <row r="73" ht="14.25" spans="1:8">
      <c r="A73" s="24"/>
      <c r="B73" s="24"/>
      <c r="C73" s="24"/>
      <c r="D73" s="24"/>
      <c r="E73" s="18" t="s">
        <v>76</v>
      </c>
      <c r="F73" s="13">
        <v>68</v>
      </c>
      <c r="G73" s="13">
        <f t="shared" si="2"/>
        <v>-10</v>
      </c>
      <c r="H73" s="13">
        <v>58</v>
      </c>
    </row>
    <row r="74" ht="14.25" spans="1:8">
      <c r="A74" s="24"/>
      <c r="B74" s="24"/>
      <c r="C74" s="24"/>
      <c r="D74" s="24"/>
      <c r="E74" s="16" t="s">
        <v>77</v>
      </c>
      <c r="F74" s="22">
        <v>441</v>
      </c>
      <c r="G74" s="13">
        <f t="shared" si="2"/>
        <v>-22</v>
      </c>
      <c r="H74" s="22">
        <v>419</v>
      </c>
    </row>
    <row r="75" ht="14.25" spans="1:8">
      <c r="A75" s="24"/>
      <c r="B75" s="24"/>
      <c r="C75" s="24"/>
      <c r="D75" s="24"/>
      <c r="E75" s="18" t="s">
        <v>11</v>
      </c>
      <c r="F75" s="13">
        <v>441</v>
      </c>
      <c r="G75" s="13">
        <f t="shared" si="2"/>
        <v>-22</v>
      </c>
      <c r="H75" s="13">
        <v>419</v>
      </c>
    </row>
    <row r="76" ht="14.25" spans="1:8">
      <c r="A76" s="24"/>
      <c r="B76" s="24"/>
      <c r="C76" s="24"/>
      <c r="D76" s="24"/>
      <c r="E76" s="18" t="s">
        <v>13</v>
      </c>
      <c r="F76" s="13"/>
      <c r="G76" s="13">
        <f t="shared" si="2"/>
        <v>0</v>
      </c>
      <c r="H76" s="13"/>
    </row>
    <row r="77" ht="14.25" spans="1:8">
      <c r="A77" s="24"/>
      <c r="B77" s="24"/>
      <c r="C77" s="24"/>
      <c r="D77" s="24"/>
      <c r="E77" s="18" t="s">
        <v>78</v>
      </c>
      <c r="F77" s="13"/>
      <c r="G77" s="13">
        <f t="shared" si="2"/>
        <v>0</v>
      </c>
      <c r="H77" s="13"/>
    </row>
    <row r="78" ht="14.25" spans="1:8">
      <c r="A78" s="24"/>
      <c r="B78" s="24"/>
      <c r="C78" s="24"/>
      <c r="D78" s="24"/>
      <c r="E78" s="18" t="s">
        <v>19</v>
      </c>
      <c r="F78" s="13"/>
      <c r="G78" s="13">
        <f t="shared" si="2"/>
        <v>0</v>
      </c>
      <c r="H78" s="13"/>
    </row>
    <row r="79" ht="14.25" spans="1:8">
      <c r="A79" s="24"/>
      <c r="B79" s="24"/>
      <c r="C79" s="24"/>
      <c r="D79" s="24"/>
      <c r="E79" s="18" t="s">
        <v>79</v>
      </c>
      <c r="F79" s="13">
        <v>0</v>
      </c>
      <c r="G79" s="13">
        <f t="shared" si="2"/>
        <v>0</v>
      </c>
      <c r="H79" s="13"/>
    </row>
    <row r="80" ht="14.25" spans="1:8">
      <c r="A80" s="24"/>
      <c r="B80" s="24"/>
      <c r="C80" s="24"/>
      <c r="D80" s="24"/>
      <c r="E80" s="16" t="s">
        <v>80</v>
      </c>
      <c r="F80" s="22">
        <v>879</v>
      </c>
      <c r="G80" s="13">
        <f t="shared" si="2"/>
        <v>246</v>
      </c>
      <c r="H80" s="13">
        <f>SUM(H81:H83)</f>
        <v>1125</v>
      </c>
    </row>
    <row r="81" ht="14.25" spans="1:8">
      <c r="A81" s="24"/>
      <c r="B81" s="24"/>
      <c r="C81" s="24"/>
      <c r="D81" s="24"/>
      <c r="E81" s="18" t="s">
        <v>11</v>
      </c>
      <c r="F81" s="13">
        <v>799</v>
      </c>
      <c r="G81" s="13">
        <f t="shared" si="2"/>
        <v>-54</v>
      </c>
      <c r="H81" s="13">
        <v>745</v>
      </c>
    </row>
    <row r="82" ht="14.25" spans="1:8">
      <c r="A82" s="24"/>
      <c r="B82" s="24"/>
      <c r="C82" s="24"/>
      <c r="D82" s="24"/>
      <c r="E82" s="18" t="s">
        <v>19</v>
      </c>
      <c r="F82" s="13"/>
      <c r="G82" s="13">
        <f t="shared" si="2"/>
        <v>0</v>
      </c>
      <c r="H82" s="13"/>
    </row>
    <row r="83" ht="14.25" spans="1:8">
      <c r="A83" s="24"/>
      <c r="B83" s="24"/>
      <c r="C83" s="24"/>
      <c r="D83" s="24"/>
      <c r="E83" s="18" t="s">
        <v>81</v>
      </c>
      <c r="F83" s="13">
        <v>80</v>
      </c>
      <c r="G83" s="13">
        <f t="shared" si="2"/>
        <v>300</v>
      </c>
      <c r="H83" s="13">
        <v>380</v>
      </c>
    </row>
    <row r="84" ht="14.25" spans="1:8">
      <c r="A84" s="24"/>
      <c r="B84" s="24"/>
      <c r="C84" s="24"/>
      <c r="D84" s="24"/>
      <c r="E84" s="16" t="s">
        <v>82</v>
      </c>
      <c r="F84" s="22">
        <v>327</v>
      </c>
      <c r="G84" s="13">
        <f t="shared" si="2"/>
        <v>110</v>
      </c>
      <c r="H84" s="22">
        <v>437</v>
      </c>
    </row>
    <row r="85" ht="14.25" spans="1:8">
      <c r="A85" s="24"/>
      <c r="B85" s="24"/>
      <c r="C85" s="24"/>
      <c r="D85" s="24"/>
      <c r="E85" s="18" t="s">
        <v>11</v>
      </c>
      <c r="F85" s="13">
        <v>157</v>
      </c>
      <c r="G85" s="13">
        <f t="shared" si="2"/>
        <v>46</v>
      </c>
      <c r="H85" s="13">
        <v>203</v>
      </c>
    </row>
    <row r="86" ht="14.25" spans="1:8">
      <c r="A86" s="24"/>
      <c r="B86" s="24"/>
      <c r="C86" s="24"/>
      <c r="D86" s="24"/>
      <c r="E86" s="19" t="s">
        <v>83</v>
      </c>
      <c r="F86" s="13"/>
      <c r="G86" s="13">
        <f t="shared" si="2"/>
        <v>0</v>
      </c>
      <c r="H86" s="13"/>
    </row>
    <row r="87" ht="14.25" spans="1:8">
      <c r="A87" s="24"/>
      <c r="B87" s="24"/>
      <c r="C87" s="24"/>
      <c r="D87" s="24"/>
      <c r="E87" s="18" t="s">
        <v>19</v>
      </c>
      <c r="F87" s="13">
        <v>155</v>
      </c>
      <c r="G87" s="13">
        <f t="shared" si="2"/>
        <v>-14</v>
      </c>
      <c r="H87" s="13">
        <v>141</v>
      </c>
    </row>
    <row r="88" ht="14.25" spans="1:8">
      <c r="A88" s="24"/>
      <c r="B88" s="24"/>
      <c r="C88" s="24"/>
      <c r="D88" s="24"/>
      <c r="E88" s="18" t="s">
        <v>84</v>
      </c>
      <c r="F88" s="13">
        <v>15</v>
      </c>
      <c r="G88" s="13">
        <f t="shared" si="2"/>
        <v>78</v>
      </c>
      <c r="H88" s="13">
        <v>93</v>
      </c>
    </row>
    <row r="89" ht="14.25" spans="1:8">
      <c r="A89" s="24"/>
      <c r="B89" s="24"/>
      <c r="C89" s="24"/>
      <c r="D89" s="24"/>
      <c r="E89" s="16" t="s">
        <v>85</v>
      </c>
      <c r="F89" s="13">
        <v>117</v>
      </c>
      <c r="G89" s="13">
        <f t="shared" si="2"/>
        <v>-9</v>
      </c>
      <c r="H89" s="13">
        <v>108</v>
      </c>
    </row>
    <row r="90" ht="14.25" spans="1:8">
      <c r="A90" s="24"/>
      <c r="B90" s="24"/>
      <c r="C90" s="24"/>
      <c r="D90" s="24"/>
      <c r="E90" s="18" t="s">
        <v>11</v>
      </c>
      <c r="F90" s="13">
        <v>90</v>
      </c>
      <c r="G90" s="13">
        <f t="shared" si="2"/>
        <v>-9</v>
      </c>
      <c r="H90" s="13">
        <v>81</v>
      </c>
    </row>
    <row r="91" ht="14.25" spans="1:8">
      <c r="A91" s="24"/>
      <c r="B91" s="24"/>
      <c r="C91" s="24"/>
      <c r="D91" s="24"/>
      <c r="E91" s="19" t="s">
        <v>86</v>
      </c>
      <c r="F91" s="13"/>
      <c r="G91" s="13">
        <f t="shared" si="2"/>
        <v>0</v>
      </c>
      <c r="H91" s="13"/>
    </row>
    <row r="92" ht="14.25" spans="1:8">
      <c r="A92" s="24"/>
      <c r="B92" s="24"/>
      <c r="C92" s="24"/>
      <c r="D92" s="24"/>
      <c r="E92" s="19" t="s">
        <v>36</v>
      </c>
      <c r="F92" s="13"/>
      <c r="G92" s="13">
        <f t="shared" si="2"/>
        <v>0</v>
      </c>
      <c r="H92" s="13"/>
    </row>
    <row r="93" ht="14.25" spans="1:8">
      <c r="A93" s="24"/>
      <c r="B93" s="24"/>
      <c r="C93" s="24"/>
      <c r="D93" s="24"/>
      <c r="E93" s="18" t="s">
        <v>19</v>
      </c>
      <c r="F93" s="13">
        <v>27</v>
      </c>
      <c r="G93" s="13">
        <f t="shared" si="2"/>
        <v>0</v>
      </c>
      <c r="H93" s="13">
        <v>27</v>
      </c>
    </row>
    <row r="94" ht="14.25" spans="1:8">
      <c r="A94" s="24"/>
      <c r="B94" s="24"/>
      <c r="C94" s="24"/>
      <c r="D94" s="24"/>
      <c r="E94" s="18" t="s">
        <v>87</v>
      </c>
      <c r="F94" s="13"/>
      <c r="G94" s="13">
        <f t="shared" si="2"/>
        <v>0</v>
      </c>
      <c r="H94" s="13"/>
    </row>
    <row r="95" ht="14.25" spans="1:8">
      <c r="A95" s="24"/>
      <c r="B95" s="24"/>
      <c r="C95" s="24"/>
      <c r="D95" s="24"/>
      <c r="E95" s="16" t="s">
        <v>88</v>
      </c>
      <c r="F95" s="13">
        <v>342</v>
      </c>
      <c r="G95" s="13">
        <f t="shared" si="2"/>
        <v>13</v>
      </c>
      <c r="H95" s="13">
        <v>355</v>
      </c>
    </row>
    <row r="96" ht="14.25" spans="1:8">
      <c r="A96" s="24"/>
      <c r="B96" s="24"/>
      <c r="C96" s="24"/>
      <c r="D96" s="24"/>
      <c r="E96" s="18" t="s">
        <v>11</v>
      </c>
      <c r="F96" s="13">
        <v>315</v>
      </c>
      <c r="G96" s="13">
        <f t="shared" si="2"/>
        <v>-10</v>
      </c>
      <c r="H96" s="13">
        <v>305</v>
      </c>
    </row>
    <row r="97" ht="14.25" spans="1:8">
      <c r="A97" s="24"/>
      <c r="B97" s="24"/>
      <c r="C97" s="24"/>
      <c r="D97" s="24"/>
      <c r="E97" s="18" t="s">
        <v>19</v>
      </c>
      <c r="F97" s="13">
        <v>27</v>
      </c>
      <c r="G97" s="13">
        <f t="shared" si="2"/>
        <v>-1</v>
      </c>
      <c r="H97" s="13">
        <v>26</v>
      </c>
    </row>
    <row r="98" ht="14.25" spans="1:8">
      <c r="A98" s="24"/>
      <c r="B98" s="24"/>
      <c r="C98" s="24"/>
      <c r="D98" s="24"/>
      <c r="E98" s="18" t="s">
        <v>88</v>
      </c>
      <c r="F98" s="13"/>
      <c r="G98" s="13">
        <f t="shared" si="2"/>
        <v>24</v>
      </c>
      <c r="H98" s="13">
        <v>24</v>
      </c>
    </row>
    <row r="99" ht="14.25" spans="1:8">
      <c r="A99" s="24"/>
      <c r="B99" s="24"/>
      <c r="C99" s="24"/>
      <c r="D99" s="24"/>
      <c r="E99" s="16" t="s">
        <v>89</v>
      </c>
      <c r="F99" s="22">
        <v>3088</v>
      </c>
      <c r="G99" s="13">
        <f t="shared" si="2"/>
        <v>289</v>
      </c>
      <c r="H99" s="13">
        <f>SUM(H100:H103)</f>
        <v>3377</v>
      </c>
    </row>
    <row r="100" ht="14.25" spans="1:8">
      <c r="A100" s="24"/>
      <c r="B100" s="24"/>
      <c r="C100" s="24"/>
      <c r="D100" s="24"/>
      <c r="E100" s="18" t="s">
        <v>11</v>
      </c>
      <c r="F100" s="13">
        <v>1391</v>
      </c>
      <c r="G100" s="13">
        <f t="shared" si="2"/>
        <v>-67</v>
      </c>
      <c r="H100" s="13">
        <v>1324</v>
      </c>
    </row>
    <row r="101" ht="14.25" spans="1:8">
      <c r="A101" s="24"/>
      <c r="B101" s="24"/>
      <c r="C101" s="24"/>
      <c r="D101" s="24"/>
      <c r="E101" s="18" t="s">
        <v>90</v>
      </c>
      <c r="F101" s="13"/>
      <c r="G101" s="13">
        <f t="shared" si="2"/>
        <v>0</v>
      </c>
      <c r="H101" s="13"/>
    </row>
    <row r="102" ht="14.25" spans="1:8">
      <c r="A102" s="24"/>
      <c r="B102" s="24"/>
      <c r="C102" s="24"/>
      <c r="D102" s="24"/>
      <c r="E102" s="18" t="s">
        <v>19</v>
      </c>
      <c r="F102" s="13">
        <v>1697</v>
      </c>
      <c r="G102" s="13">
        <f t="shared" si="2"/>
        <v>91</v>
      </c>
      <c r="H102" s="13">
        <v>1788</v>
      </c>
    </row>
    <row r="103" ht="14.25" spans="1:8">
      <c r="A103" s="24"/>
      <c r="B103" s="24"/>
      <c r="C103" s="24"/>
      <c r="D103" s="24"/>
      <c r="E103" s="18" t="s">
        <v>91</v>
      </c>
      <c r="F103" s="13"/>
      <c r="G103" s="13">
        <f t="shared" si="2"/>
        <v>265</v>
      </c>
      <c r="H103" s="13">
        <v>265</v>
      </c>
    </row>
    <row r="104" ht="14.25" spans="1:8">
      <c r="A104" s="24"/>
      <c r="B104" s="24"/>
      <c r="C104" s="24"/>
      <c r="D104" s="24"/>
      <c r="E104" s="26" t="s">
        <v>92</v>
      </c>
      <c r="F104" s="13">
        <v>295</v>
      </c>
      <c r="G104" s="13">
        <f t="shared" si="2"/>
        <v>355</v>
      </c>
      <c r="H104" s="13">
        <v>650</v>
      </c>
    </row>
    <row r="105" ht="14.25" spans="1:8">
      <c r="A105" s="24"/>
      <c r="B105" s="24"/>
      <c r="C105" s="24"/>
      <c r="D105" s="24"/>
      <c r="E105" s="19" t="s">
        <v>11</v>
      </c>
      <c r="F105" s="13">
        <v>209</v>
      </c>
      <c r="G105" s="13">
        <f t="shared" si="2"/>
        <v>4</v>
      </c>
      <c r="H105" s="13">
        <v>213</v>
      </c>
    </row>
    <row r="106" ht="14.25" spans="1:8">
      <c r="A106" s="24"/>
      <c r="B106" s="24"/>
      <c r="C106" s="24"/>
      <c r="D106" s="24"/>
      <c r="E106" s="19" t="s">
        <v>78</v>
      </c>
      <c r="F106" s="13"/>
      <c r="G106" s="13">
        <f t="shared" si="2"/>
        <v>437</v>
      </c>
      <c r="H106" s="13">
        <v>437</v>
      </c>
    </row>
    <row r="107" ht="14.25" spans="1:8">
      <c r="A107" s="24"/>
      <c r="B107" s="24"/>
      <c r="C107" s="24"/>
      <c r="D107" s="24"/>
      <c r="E107" s="26" t="s">
        <v>39</v>
      </c>
      <c r="F107" s="13">
        <v>259</v>
      </c>
      <c r="G107" s="13">
        <f t="shared" si="2"/>
        <v>59</v>
      </c>
      <c r="H107" s="13">
        <v>318</v>
      </c>
    </row>
    <row r="108" ht="14.25" spans="1:8">
      <c r="A108" s="24"/>
      <c r="B108" s="24"/>
      <c r="C108" s="24"/>
      <c r="D108" s="24"/>
      <c r="E108" s="26" t="s">
        <v>93</v>
      </c>
      <c r="F108" s="13"/>
      <c r="G108" s="13">
        <f t="shared" si="2"/>
        <v>0</v>
      </c>
      <c r="H108" s="13"/>
    </row>
    <row r="109" ht="14.25" spans="1:8">
      <c r="A109" s="24"/>
      <c r="B109" s="24"/>
      <c r="C109" s="24"/>
      <c r="D109" s="24"/>
      <c r="E109" s="19" t="s">
        <v>94</v>
      </c>
      <c r="F109" s="13">
        <v>259</v>
      </c>
      <c r="G109" s="13">
        <f t="shared" si="2"/>
        <v>59</v>
      </c>
      <c r="H109" s="13">
        <v>318</v>
      </c>
    </row>
    <row r="110" ht="14.25" spans="1:8">
      <c r="A110" s="24"/>
      <c r="B110" s="24"/>
      <c r="C110" s="24"/>
      <c r="D110" s="24"/>
      <c r="E110" s="26" t="s">
        <v>95</v>
      </c>
      <c r="F110" s="13">
        <v>15110</v>
      </c>
      <c r="G110" s="13">
        <f t="shared" si="2"/>
        <v>-15110</v>
      </c>
      <c r="H110" s="13"/>
    </row>
    <row r="111" ht="14.25" spans="1:8">
      <c r="A111" s="24"/>
      <c r="B111" s="24"/>
      <c r="C111" s="24"/>
      <c r="D111" s="24"/>
      <c r="E111" s="19" t="s">
        <v>95</v>
      </c>
      <c r="F111" s="13">
        <v>15110</v>
      </c>
      <c r="G111" s="13">
        <f t="shared" si="2"/>
        <v>-15110</v>
      </c>
      <c r="H111" s="13"/>
    </row>
    <row r="112" ht="14.25" spans="1:8">
      <c r="A112" s="24"/>
      <c r="B112" s="24"/>
      <c r="C112" s="24"/>
      <c r="D112" s="24"/>
      <c r="E112" s="12" t="s">
        <v>96</v>
      </c>
      <c r="F112" s="22">
        <v>107</v>
      </c>
      <c r="G112" s="13">
        <f t="shared" si="2"/>
        <v>98</v>
      </c>
      <c r="H112" s="22">
        <v>205</v>
      </c>
    </row>
    <row r="113" ht="14.25" spans="1:8">
      <c r="A113" s="24"/>
      <c r="B113" s="24"/>
      <c r="C113" s="24"/>
      <c r="D113" s="24"/>
      <c r="E113" s="16" t="s">
        <v>97</v>
      </c>
      <c r="F113" s="22">
        <v>107</v>
      </c>
      <c r="G113" s="13">
        <f t="shared" si="2"/>
        <v>98</v>
      </c>
      <c r="H113" s="13">
        <f>SUM(H114:H117)</f>
        <v>205</v>
      </c>
    </row>
    <row r="114" ht="14.25" spans="1:8">
      <c r="A114" s="24"/>
      <c r="B114" s="24"/>
      <c r="C114" s="24"/>
      <c r="D114" s="24"/>
      <c r="E114" s="18" t="s">
        <v>98</v>
      </c>
      <c r="F114" s="13">
        <v>26</v>
      </c>
      <c r="G114" s="13">
        <f t="shared" si="2"/>
        <v>0</v>
      </c>
      <c r="H114" s="13">
        <v>26</v>
      </c>
    </row>
    <row r="115" ht="14.25" spans="1:8">
      <c r="A115" s="24"/>
      <c r="B115" s="24"/>
      <c r="C115" s="24"/>
      <c r="D115" s="24"/>
      <c r="E115" s="18" t="s">
        <v>99</v>
      </c>
      <c r="F115" s="13"/>
      <c r="G115" s="13">
        <f t="shared" si="2"/>
        <v>30</v>
      </c>
      <c r="H115" s="13">
        <v>30</v>
      </c>
    </row>
    <row r="116" ht="14.25" spans="1:8">
      <c r="A116" s="24"/>
      <c r="B116" s="24"/>
      <c r="C116" s="24"/>
      <c r="D116" s="24"/>
      <c r="E116" s="18" t="s">
        <v>100</v>
      </c>
      <c r="F116" s="13">
        <v>81</v>
      </c>
      <c r="G116" s="13">
        <f t="shared" si="2"/>
        <v>68</v>
      </c>
      <c r="H116" s="13">
        <v>149</v>
      </c>
    </row>
    <row r="117" ht="14.25" spans="1:8">
      <c r="A117" s="24"/>
      <c r="B117" s="24"/>
      <c r="C117" s="24"/>
      <c r="D117" s="24"/>
      <c r="E117" s="18" t="s">
        <v>101</v>
      </c>
      <c r="F117" s="13"/>
      <c r="G117" s="13">
        <f t="shared" si="2"/>
        <v>0</v>
      </c>
      <c r="H117" s="13"/>
    </row>
    <row r="118" ht="14.25" spans="1:8">
      <c r="A118" s="24"/>
      <c r="B118" s="24"/>
      <c r="C118" s="24"/>
      <c r="D118" s="24"/>
      <c r="E118" s="12" t="s">
        <v>102</v>
      </c>
      <c r="F118" s="13">
        <v>12847</v>
      </c>
      <c r="G118" s="13">
        <f t="shared" si="2"/>
        <v>653</v>
      </c>
      <c r="H118" s="13">
        <f>H119+H121+H133</f>
        <v>13500</v>
      </c>
    </row>
    <row r="119" ht="14.25" spans="1:8">
      <c r="A119" s="24"/>
      <c r="B119" s="24"/>
      <c r="C119" s="24"/>
      <c r="D119" s="24"/>
      <c r="E119" s="16" t="s">
        <v>103</v>
      </c>
      <c r="F119" s="13"/>
      <c r="G119" s="13">
        <f t="shared" si="2"/>
        <v>0</v>
      </c>
      <c r="H119" s="13"/>
    </row>
    <row r="120" ht="14.25" spans="1:8">
      <c r="A120" s="24"/>
      <c r="B120" s="24"/>
      <c r="C120" s="24"/>
      <c r="D120" s="24"/>
      <c r="E120" s="18" t="s">
        <v>103</v>
      </c>
      <c r="F120" s="13"/>
      <c r="G120" s="13">
        <f t="shared" si="2"/>
        <v>0</v>
      </c>
      <c r="H120" s="13"/>
    </row>
    <row r="121" ht="14.25" spans="1:8">
      <c r="A121" s="24"/>
      <c r="B121" s="24"/>
      <c r="C121" s="24"/>
      <c r="D121" s="24"/>
      <c r="E121" s="27" t="s">
        <v>104</v>
      </c>
      <c r="F121" s="22">
        <v>11469</v>
      </c>
      <c r="G121" s="13">
        <f t="shared" si="2"/>
        <v>776</v>
      </c>
      <c r="H121" s="13">
        <f>SUM(H122:H125)</f>
        <v>12245</v>
      </c>
    </row>
    <row r="122" ht="14.25" spans="1:8">
      <c r="A122" s="24"/>
      <c r="B122" s="24"/>
      <c r="C122" s="24"/>
      <c r="D122" s="24"/>
      <c r="E122" s="26" t="s">
        <v>93</v>
      </c>
      <c r="F122" s="13">
        <v>8365</v>
      </c>
      <c r="G122" s="13">
        <f t="shared" si="2"/>
        <v>328</v>
      </c>
      <c r="H122" s="13">
        <v>8693</v>
      </c>
    </row>
    <row r="123" ht="14.25" spans="1:8">
      <c r="A123" s="24"/>
      <c r="B123" s="24"/>
      <c r="C123" s="24"/>
      <c r="D123" s="24"/>
      <c r="E123" s="18" t="s">
        <v>36</v>
      </c>
      <c r="F123" s="13"/>
      <c r="G123" s="13">
        <f t="shared" si="2"/>
        <v>0</v>
      </c>
      <c r="H123" s="13"/>
    </row>
    <row r="124" ht="14.25" spans="1:8">
      <c r="A124" s="24"/>
      <c r="B124" s="24"/>
      <c r="C124" s="24"/>
      <c r="D124" s="24"/>
      <c r="E124" s="18" t="s">
        <v>105</v>
      </c>
      <c r="F124" s="13">
        <v>60</v>
      </c>
      <c r="G124" s="13">
        <f t="shared" si="2"/>
        <v>427</v>
      </c>
      <c r="H124" s="13">
        <v>487</v>
      </c>
    </row>
    <row r="125" ht="14.25" spans="1:8">
      <c r="A125" s="24"/>
      <c r="B125" s="24"/>
      <c r="C125" s="24"/>
      <c r="D125" s="24"/>
      <c r="E125" s="18" t="s">
        <v>106</v>
      </c>
      <c r="F125" s="13">
        <v>3044</v>
      </c>
      <c r="G125" s="13">
        <f t="shared" si="2"/>
        <v>21</v>
      </c>
      <c r="H125" s="13">
        <v>3065</v>
      </c>
    </row>
    <row r="126" ht="14.25" spans="1:8">
      <c r="A126" s="24"/>
      <c r="B126" s="24"/>
      <c r="C126" s="24"/>
      <c r="D126" s="24"/>
      <c r="E126" s="16" t="s">
        <v>107</v>
      </c>
      <c r="F126" s="28">
        <f>SUM(F127:F130)</f>
        <v>0</v>
      </c>
      <c r="G126" s="13">
        <f t="shared" si="2"/>
        <v>8</v>
      </c>
      <c r="H126" s="28">
        <v>8</v>
      </c>
    </row>
    <row r="127" ht="14.25" spans="1:8">
      <c r="A127" s="24"/>
      <c r="B127" s="24"/>
      <c r="C127" s="24"/>
      <c r="D127" s="24"/>
      <c r="E127" s="26" t="s">
        <v>93</v>
      </c>
      <c r="F127" s="13"/>
      <c r="G127" s="13">
        <f t="shared" si="2"/>
        <v>8</v>
      </c>
      <c r="H127" s="13">
        <v>8</v>
      </c>
    </row>
    <row r="128" ht="14.25" spans="1:8">
      <c r="A128" s="24"/>
      <c r="B128" s="24"/>
      <c r="C128" s="24"/>
      <c r="D128" s="24"/>
      <c r="E128" s="18" t="s">
        <v>108</v>
      </c>
      <c r="F128" s="13"/>
      <c r="G128" s="13">
        <f t="shared" si="2"/>
        <v>0</v>
      </c>
      <c r="H128" s="13"/>
    </row>
    <row r="129" ht="14.25" spans="1:8">
      <c r="A129" s="24"/>
      <c r="B129" s="24"/>
      <c r="C129" s="24"/>
      <c r="D129" s="24"/>
      <c r="E129" s="18" t="s">
        <v>19</v>
      </c>
      <c r="F129" s="13"/>
      <c r="G129" s="13">
        <f t="shared" si="2"/>
        <v>0</v>
      </c>
      <c r="H129" s="13"/>
    </row>
    <row r="130" ht="14.25" spans="1:8">
      <c r="A130" s="24"/>
      <c r="B130" s="24"/>
      <c r="C130" s="24"/>
      <c r="D130" s="24"/>
      <c r="E130" s="18" t="s">
        <v>109</v>
      </c>
      <c r="F130" s="13"/>
      <c r="G130" s="13">
        <f t="shared" si="2"/>
        <v>0</v>
      </c>
      <c r="H130" s="13"/>
    </row>
    <row r="131" ht="14.25" spans="1:8">
      <c r="A131" s="24"/>
      <c r="B131" s="24"/>
      <c r="C131" s="24"/>
      <c r="D131" s="24"/>
      <c r="E131" s="16" t="s">
        <v>110</v>
      </c>
      <c r="F131" s="22">
        <f>F132</f>
        <v>0</v>
      </c>
      <c r="G131" s="13">
        <f t="shared" si="2"/>
        <v>0</v>
      </c>
      <c r="H131" s="22"/>
    </row>
    <row r="132" ht="14.25" spans="1:8">
      <c r="A132" s="24"/>
      <c r="B132" s="24"/>
      <c r="C132" s="24"/>
      <c r="D132" s="24"/>
      <c r="E132" s="18" t="s">
        <v>111</v>
      </c>
      <c r="F132" s="13"/>
      <c r="G132" s="13">
        <f t="shared" si="2"/>
        <v>0</v>
      </c>
      <c r="H132" s="13"/>
    </row>
    <row r="133" ht="14.25" spans="1:8">
      <c r="A133" s="24"/>
      <c r="B133" s="24"/>
      <c r="C133" s="24"/>
      <c r="D133" s="24"/>
      <c r="E133" s="16" t="s">
        <v>112</v>
      </c>
      <c r="F133" s="22">
        <v>1378</v>
      </c>
      <c r="G133" s="13">
        <f t="shared" ref="G133:G196" si="3">H133-F133</f>
        <v>-123</v>
      </c>
      <c r="H133" s="13">
        <f>SUM(H134:H141)</f>
        <v>1255</v>
      </c>
    </row>
    <row r="134" ht="14.25" spans="1:8">
      <c r="A134" s="24"/>
      <c r="B134" s="24"/>
      <c r="C134" s="24"/>
      <c r="D134" s="24"/>
      <c r="E134" s="18" t="s">
        <v>11</v>
      </c>
      <c r="F134" s="13">
        <v>700</v>
      </c>
      <c r="G134" s="13">
        <f t="shared" si="3"/>
        <v>130</v>
      </c>
      <c r="H134" s="13">
        <v>830</v>
      </c>
    </row>
    <row r="135" ht="14.25" spans="1:8">
      <c r="A135" s="24"/>
      <c r="B135" s="24"/>
      <c r="C135" s="24"/>
      <c r="D135" s="24"/>
      <c r="E135" s="18" t="s">
        <v>113</v>
      </c>
      <c r="F135" s="13"/>
      <c r="G135" s="13">
        <f t="shared" si="3"/>
        <v>0</v>
      </c>
      <c r="H135" s="13"/>
    </row>
    <row r="136" ht="14.25" spans="1:8">
      <c r="A136" s="24"/>
      <c r="B136" s="24"/>
      <c r="C136" s="24"/>
      <c r="D136" s="24"/>
      <c r="E136" s="18" t="s">
        <v>114</v>
      </c>
      <c r="F136" s="13"/>
      <c r="G136" s="13">
        <f t="shared" si="3"/>
        <v>0</v>
      </c>
      <c r="H136" s="13"/>
    </row>
    <row r="137" ht="14.25" spans="1:8">
      <c r="A137" s="24"/>
      <c r="B137" s="24"/>
      <c r="C137" s="24"/>
      <c r="D137" s="24"/>
      <c r="E137" s="18" t="s">
        <v>115</v>
      </c>
      <c r="F137" s="13"/>
      <c r="G137" s="13">
        <f t="shared" si="3"/>
        <v>0</v>
      </c>
      <c r="H137" s="13"/>
    </row>
    <row r="138" ht="14.25" spans="1:8">
      <c r="A138" s="24"/>
      <c r="B138" s="24"/>
      <c r="C138" s="24"/>
      <c r="D138" s="24"/>
      <c r="E138" s="18" t="s">
        <v>116</v>
      </c>
      <c r="F138" s="13"/>
      <c r="G138" s="13">
        <f t="shared" si="3"/>
        <v>0</v>
      </c>
      <c r="H138" s="13"/>
    </row>
    <row r="139" ht="14.25" spans="1:8">
      <c r="A139" s="24"/>
      <c r="B139" s="24"/>
      <c r="C139" s="24"/>
      <c r="D139" s="24"/>
      <c r="E139" s="19" t="s">
        <v>117</v>
      </c>
      <c r="F139" s="13"/>
      <c r="G139" s="13">
        <f t="shared" si="3"/>
        <v>0</v>
      </c>
      <c r="H139" s="13"/>
    </row>
    <row r="140" ht="14.25" spans="1:8">
      <c r="A140" s="24"/>
      <c r="B140" s="24"/>
      <c r="C140" s="24"/>
      <c r="D140" s="24"/>
      <c r="E140" s="18" t="s">
        <v>19</v>
      </c>
      <c r="F140" s="13"/>
      <c r="G140" s="13">
        <f t="shared" si="3"/>
        <v>0</v>
      </c>
      <c r="H140" s="13"/>
    </row>
    <row r="141" ht="14.25" spans="1:8">
      <c r="A141" s="24"/>
      <c r="B141" s="24"/>
      <c r="C141" s="24"/>
      <c r="D141" s="24"/>
      <c r="E141" s="18" t="s">
        <v>118</v>
      </c>
      <c r="F141" s="13">
        <v>678</v>
      </c>
      <c r="G141" s="13">
        <f t="shared" si="3"/>
        <v>-253</v>
      </c>
      <c r="H141" s="13">
        <v>425</v>
      </c>
    </row>
    <row r="142" ht="14.25" spans="1:8">
      <c r="A142" s="24"/>
      <c r="B142" s="24"/>
      <c r="C142" s="24"/>
      <c r="D142" s="24"/>
      <c r="E142" s="12" t="s">
        <v>119</v>
      </c>
      <c r="F142" s="13">
        <v>75065</v>
      </c>
      <c r="G142" s="13">
        <f t="shared" si="3"/>
        <v>-5865</v>
      </c>
      <c r="H142" s="13">
        <f>H143+H146+H152+H155+H158+H161+H164+H167</f>
        <v>69200</v>
      </c>
    </row>
    <row r="143" ht="14.25" spans="1:8">
      <c r="A143" s="24"/>
      <c r="B143" s="24"/>
      <c r="C143" s="24"/>
      <c r="D143" s="24"/>
      <c r="E143" s="16" t="s">
        <v>120</v>
      </c>
      <c r="F143" s="13">
        <v>175</v>
      </c>
      <c r="G143" s="13">
        <f t="shared" si="3"/>
        <v>1681</v>
      </c>
      <c r="H143" s="13">
        <v>1856</v>
      </c>
    </row>
    <row r="144" ht="14.25" spans="1:8">
      <c r="A144" s="24"/>
      <c r="B144" s="24"/>
      <c r="C144" s="24"/>
      <c r="D144" s="24"/>
      <c r="E144" s="18" t="s">
        <v>11</v>
      </c>
      <c r="F144" s="13">
        <v>175</v>
      </c>
      <c r="G144" s="13">
        <f t="shared" si="3"/>
        <v>1681</v>
      </c>
      <c r="H144" s="13">
        <v>1856</v>
      </c>
    </row>
    <row r="145" ht="14.25" spans="1:8">
      <c r="A145" s="24"/>
      <c r="B145" s="24"/>
      <c r="C145" s="24"/>
      <c r="D145" s="24"/>
      <c r="E145" s="18" t="s">
        <v>121</v>
      </c>
      <c r="F145" s="13"/>
      <c r="G145" s="13">
        <f t="shared" si="3"/>
        <v>0</v>
      </c>
      <c r="H145" s="13"/>
    </row>
    <row r="146" ht="14.25" spans="1:8">
      <c r="A146" s="24"/>
      <c r="B146" s="24"/>
      <c r="C146" s="24"/>
      <c r="D146" s="24"/>
      <c r="E146" s="16" t="s">
        <v>122</v>
      </c>
      <c r="F146" s="22">
        <v>70124</v>
      </c>
      <c r="G146" s="13">
        <f t="shared" si="3"/>
        <v>-7188</v>
      </c>
      <c r="H146" s="13">
        <f>SUM(H147:H151)</f>
        <v>62936</v>
      </c>
    </row>
    <row r="147" ht="14.25" spans="1:8">
      <c r="A147" s="24"/>
      <c r="B147" s="24"/>
      <c r="C147" s="24"/>
      <c r="D147" s="24"/>
      <c r="E147" s="18" t="s">
        <v>123</v>
      </c>
      <c r="F147" s="13">
        <v>1868</v>
      </c>
      <c r="G147" s="13">
        <f t="shared" si="3"/>
        <v>-960</v>
      </c>
      <c r="H147" s="13">
        <v>908</v>
      </c>
    </row>
    <row r="148" ht="14.25" spans="1:8">
      <c r="A148" s="24"/>
      <c r="B148" s="24"/>
      <c r="C148" s="24"/>
      <c r="D148" s="24"/>
      <c r="E148" s="18" t="s">
        <v>124</v>
      </c>
      <c r="F148" s="13">
        <v>39889</v>
      </c>
      <c r="G148" s="13">
        <f t="shared" si="3"/>
        <v>-5579</v>
      </c>
      <c r="H148" s="13">
        <v>34310</v>
      </c>
    </row>
    <row r="149" ht="14.25" spans="1:8">
      <c r="A149" s="24"/>
      <c r="B149" s="24"/>
      <c r="C149" s="24"/>
      <c r="D149" s="24"/>
      <c r="E149" s="18" t="s">
        <v>125</v>
      </c>
      <c r="F149" s="13">
        <v>20253</v>
      </c>
      <c r="G149" s="13">
        <f t="shared" si="3"/>
        <v>-2217</v>
      </c>
      <c r="H149" s="13">
        <v>18036</v>
      </c>
    </row>
    <row r="150" ht="14.25" spans="1:8">
      <c r="A150" s="24"/>
      <c r="B150" s="24"/>
      <c r="C150" s="24"/>
      <c r="D150" s="24"/>
      <c r="E150" s="18" t="s">
        <v>126</v>
      </c>
      <c r="F150" s="13">
        <v>7415</v>
      </c>
      <c r="G150" s="13">
        <f t="shared" si="3"/>
        <v>1450</v>
      </c>
      <c r="H150" s="13">
        <v>8865</v>
      </c>
    </row>
    <row r="151" ht="14.25" spans="1:8">
      <c r="A151" s="24"/>
      <c r="B151" s="24"/>
      <c r="C151" s="24"/>
      <c r="D151" s="24"/>
      <c r="E151" s="18" t="s">
        <v>127</v>
      </c>
      <c r="F151" s="13">
        <v>699</v>
      </c>
      <c r="G151" s="13">
        <f t="shared" si="3"/>
        <v>118</v>
      </c>
      <c r="H151" s="13">
        <v>817</v>
      </c>
    </row>
    <row r="152" ht="14.25" spans="1:8">
      <c r="A152" s="24"/>
      <c r="B152" s="24"/>
      <c r="C152" s="24"/>
      <c r="D152" s="24"/>
      <c r="E152" s="16" t="s">
        <v>128</v>
      </c>
      <c r="F152" s="22">
        <v>2193</v>
      </c>
      <c r="G152" s="13">
        <f t="shared" si="3"/>
        <v>-45</v>
      </c>
      <c r="H152" s="13">
        <f>SUM(H153:H154)</f>
        <v>2148</v>
      </c>
    </row>
    <row r="153" ht="14.25" spans="1:8">
      <c r="A153" s="24"/>
      <c r="B153" s="24"/>
      <c r="C153" s="24"/>
      <c r="D153" s="24"/>
      <c r="E153" s="18" t="s">
        <v>129</v>
      </c>
      <c r="F153" s="13">
        <v>2035</v>
      </c>
      <c r="G153" s="13">
        <f t="shared" si="3"/>
        <v>-24</v>
      </c>
      <c r="H153" s="13">
        <v>2011</v>
      </c>
    </row>
    <row r="154" ht="14.25" spans="1:8">
      <c r="A154" s="24"/>
      <c r="B154" s="24"/>
      <c r="C154" s="24"/>
      <c r="D154" s="24"/>
      <c r="E154" s="18" t="s">
        <v>130</v>
      </c>
      <c r="F154" s="13">
        <v>158</v>
      </c>
      <c r="G154" s="13">
        <f t="shared" si="3"/>
        <v>-21</v>
      </c>
      <c r="H154" s="13">
        <v>137</v>
      </c>
    </row>
    <row r="155" ht="14.25" spans="1:8">
      <c r="A155" s="24"/>
      <c r="B155" s="24"/>
      <c r="C155" s="24"/>
      <c r="D155" s="24"/>
      <c r="E155" s="16" t="s">
        <v>131</v>
      </c>
      <c r="F155" s="13">
        <f>SUM(F156:F157)</f>
        <v>0</v>
      </c>
      <c r="G155" s="13">
        <f t="shared" si="3"/>
        <v>0</v>
      </c>
      <c r="H155" s="13"/>
    </row>
    <row r="156" ht="14.25" spans="1:8">
      <c r="A156" s="24"/>
      <c r="B156" s="24"/>
      <c r="C156" s="24"/>
      <c r="D156" s="24"/>
      <c r="E156" s="18" t="s">
        <v>132</v>
      </c>
      <c r="F156" s="13"/>
      <c r="G156" s="13">
        <f t="shared" si="3"/>
        <v>0</v>
      </c>
      <c r="H156" s="13"/>
    </row>
    <row r="157" ht="14.25" spans="1:8">
      <c r="A157" s="24"/>
      <c r="B157" s="24"/>
      <c r="C157" s="24"/>
      <c r="D157" s="24"/>
      <c r="E157" s="18" t="s">
        <v>133</v>
      </c>
      <c r="F157" s="13"/>
      <c r="G157" s="13">
        <f t="shared" si="3"/>
        <v>0</v>
      </c>
      <c r="H157" s="13"/>
    </row>
    <row r="158" ht="14.25" spans="1:8">
      <c r="A158" s="24"/>
      <c r="B158" s="24"/>
      <c r="C158" s="24"/>
      <c r="D158" s="24"/>
      <c r="E158" s="16" t="s">
        <v>134</v>
      </c>
      <c r="F158" s="22">
        <v>709</v>
      </c>
      <c r="G158" s="13">
        <f t="shared" si="3"/>
        <v>54</v>
      </c>
      <c r="H158" s="22">
        <v>763</v>
      </c>
    </row>
    <row r="159" ht="14.25" spans="1:8">
      <c r="A159" s="24"/>
      <c r="B159" s="24"/>
      <c r="C159" s="24"/>
      <c r="D159" s="24"/>
      <c r="E159" s="18" t="s">
        <v>135</v>
      </c>
      <c r="F159" s="13">
        <v>709</v>
      </c>
      <c r="G159" s="13">
        <f t="shared" si="3"/>
        <v>54</v>
      </c>
      <c r="H159" s="13">
        <v>763</v>
      </c>
    </row>
    <row r="160" ht="14.25" spans="1:8">
      <c r="A160" s="24"/>
      <c r="B160" s="24"/>
      <c r="C160" s="24"/>
      <c r="D160" s="24"/>
      <c r="E160" s="19" t="s">
        <v>136</v>
      </c>
      <c r="F160" s="13"/>
      <c r="G160" s="13">
        <f t="shared" si="3"/>
        <v>0</v>
      </c>
      <c r="H160" s="13"/>
    </row>
    <row r="161" ht="14.25" spans="1:8">
      <c r="A161" s="24"/>
      <c r="B161" s="24"/>
      <c r="C161" s="24"/>
      <c r="D161" s="24"/>
      <c r="E161" s="16" t="s">
        <v>137</v>
      </c>
      <c r="F161" s="22">
        <v>842</v>
      </c>
      <c r="G161" s="13">
        <f t="shared" si="3"/>
        <v>143</v>
      </c>
      <c r="H161" s="13">
        <f>SUM(H162:H163)</f>
        <v>985</v>
      </c>
    </row>
    <row r="162" ht="14.25" spans="1:8">
      <c r="A162" s="24"/>
      <c r="B162" s="24"/>
      <c r="C162" s="24"/>
      <c r="D162" s="24"/>
      <c r="E162" s="18" t="s">
        <v>138</v>
      </c>
      <c r="F162" s="13">
        <v>384</v>
      </c>
      <c r="G162" s="13">
        <f t="shared" si="3"/>
        <v>186</v>
      </c>
      <c r="H162" s="13">
        <v>570</v>
      </c>
    </row>
    <row r="163" ht="14.25" spans="1:8">
      <c r="A163" s="24"/>
      <c r="B163" s="24"/>
      <c r="C163" s="24"/>
      <c r="D163" s="24"/>
      <c r="E163" s="18" t="s">
        <v>139</v>
      </c>
      <c r="F163" s="13">
        <v>458</v>
      </c>
      <c r="G163" s="13">
        <f t="shared" si="3"/>
        <v>-43</v>
      </c>
      <c r="H163" s="13">
        <v>415</v>
      </c>
    </row>
    <row r="164" ht="14.25" spans="1:8">
      <c r="A164" s="24"/>
      <c r="B164" s="24"/>
      <c r="C164" s="24"/>
      <c r="D164" s="24"/>
      <c r="E164" s="16" t="s">
        <v>140</v>
      </c>
      <c r="F164" s="22">
        <v>500</v>
      </c>
      <c r="G164" s="13">
        <f t="shared" si="3"/>
        <v>-310</v>
      </c>
      <c r="H164" s="22">
        <v>190</v>
      </c>
    </row>
    <row r="165" ht="14.25" spans="1:8">
      <c r="A165" s="24"/>
      <c r="B165" s="24"/>
      <c r="C165" s="24"/>
      <c r="D165" s="24"/>
      <c r="E165" s="18" t="s">
        <v>141</v>
      </c>
      <c r="F165" s="13"/>
      <c r="G165" s="13">
        <f t="shared" si="3"/>
        <v>0</v>
      </c>
      <c r="H165" s="13"/>
    </row>
    <row r="166" ht="14.25" spans="1:8">
      <c r="A166" s="24"/>
      <c r="B166" s="24"/>
      <c r="C166" s="24"/>
      <c r="D166" s="24"/>
      <c r="E166" s="18" t="s">
        <v>142</v>
      </c>
      <c r="F166" s="13">
        <v>500</v>
      </c>
      <c r="G166" s="13">
        <f t="shared" si="3"/>
        <v>-310</v>
      </c>
      <c r="H166" s="13">
        <v>190</v>
      </c>
    </row>
    <row r="167" ht="14.25" spans="1:8">
      <c r="A167" s="24"/>
      <c r="B167" s="24"/>
      <c r="C167" s="24"/>
      <c r="D167" s="24"/>
      <c r="E167" s="16" t="s">
        <v>143</v>
      </c>
      <c r="F167" s="22">
        <v>522</v>
      </c>
      <c r="G167" s="13">
        <f t="shared" si="3"/>
        <v>-200</v>
      </c>
      <c r="H167" s="22">
        <v>322</v>
      </c>
    </row>
    <row r="168" ht="14.25" spans="1:8">
      <c r="A168" s="24"/>
      <c r="B168" s="24"/>
      <c r="C168" s="24"/>
      <c r="D168" s="24"/>
      <c r="E168" s="18" t="s">
        <v>143</v>
      </c>
      <c r="F168" s="13">
        <v>522</v>
      </c>
      <c r="G168" s="13">
        <f t="shared" si="3"/>
        <v>-200</v>
      </c>
      <c r="H168" s="13">
        <v>322</v>
      </c>
    </row>
    <row r="169" ht="14.25" spans="1:8">
      <c r="A169" s="24"/>
      <c r="B169" s="24"/>
      <c r="C169" s="24"/>
      <c r="D169" s="24"/>
      <c r="E169" s="12" t="s">
        <v>144</v>
      </c>
      <c r="F169" s="13">
        <v>146</v>
      </c>
      <c r="G169" s="13">
        <f t="shared" si="3"/>
        <v>39</v>
      </c>
      <c r="H169" s="13">
        <v>185</v>
      </c>
    </row>
    <row r="170" ht="14.25" spans="1:8">
      <c r="A170" s="24"/>
      <c r="B170" s="24"/>
      <c r="C170" s="24"/>
      <c r="D170" s="24"/>
      <c r="E170" s="16" t="s">
        <v>145</v>
      </c>
      <c r="F170" s="13"/>
      <c r="G170" s="13">
        <f t="shared" si="3"/>
        <v>0</v>
      </c>
      <c r="H170" s="13"/>
    </row>
    <row r="171" ht="14.25" spans="1:8">
      <c r="A171" s="24"/>
      <c r="B171" s="24"/>
      <c r="C171" s="24"/>
      <c r="D171" s="24"/>
      <c r="E171" s="18" t="s">
        <v>11</v>
      </c>
      <c r="F171" s="13"/>
      <c r="G171" s="13">
        <f t="shared" si="3"/>
        <v>0</v>
      </c>
      <c r="H171" s="13"/>
    </row>
    <row r="172" ht="14.25" spans="1:8">
      <c r="A172" s="24"/>
      <c r="B172" s="24"/>
      <c r="C172" s="24"/>
      <c r="D172" s="24"/>
      <c r="E172" s="16" t="s">
        <v>146</v>
      </c>
      <c r="F172" s="13">
        <f>SUM(F173)</f>
        <v>0</v>
      </c>
      <c r="G172" s="13">
        <f t="shared" si="3"/>
        <v>0</v>
      </c>
      <c r="H172" s="13"/>
    </row>
    <row r="173" ht="14.25" spans="1:8">
      <c r="A173" s="24"/>
      <c r="B173" s="24"/>
      <c r="C173" s="24"/>
      <c r="D173" s="24"/>
      <c r="E173" s="18" t="s">
        <v>147</v>
      </c>
      <c r="F173" s="13"/>
      <c r="G173" s="13">
        <f t="shared" si="3"/>
        <v>0</v>
      </c>
      <c r="H173" s="13"/>
    </row>
    <row r="174" ht="14.25" spans="1:8">
      <c r="A174" s="24"/>
      <c r="B174" s="24"/>
      <c r="C174" s="24"/>
      <c r="D174" s="24"/>
      <c r="E174" s="16" t="s">
        <v>148</v>
      </c>
      <c r="F174" s="13">
        <f>SUM(F175)</f>
        <v>0</v>
      </c>
      <c r="G174" s="13">
        <f t="shared" si="3"/>
        <v>0</v>
      </c>
      <c r="H174" s="13"/>
    </row>
    <row r="175" ht="14.25" spans="1:8">
      <c r="A175" s="24"/>
      <c r="B175" s="24"/>
      <c r="C175" s="24"/>
      <c r="D175" s="24"/>
      <c r="E175" s="18" t="s">
        <v>149</v>
      </c>
      <c r="F175" s="13"/>
      <c r="G175" s="13">
        <f t="shared" si="3"/>
        <v>0</v>
      </c>
      <c r="H175" s="13"/>
    </row>
    <row r="176" ht="14.25" spans="1:8">
      <c r="A176" s="24"/>
      <c r="B176" s="24"/>
      <c r="C176" s="24"/>
      <c r="D176" s="24"/>
      <c r="E176" s="26" t="s">
        <v>150</v>
      </c>
      <c r="F176" s="13">
        <f>SUM(F177)</f>
        <v>0</v>
      </c>
      <c r="G176" s="13">
        <f t="shared" si="3"/>
        <v>0</v>
      </c>
      <c r="H176" s="13"/>
    </row>
    <row r="177" ht="14.25" spans="1:8">
      <c r="A177" s="24"/>
      <c r="B177" s="24"/>
      <c r="C177" s="24"/>
      <c r="D177" s="24"/>
      <c r="E177" s="19" t="s">
        <v>151</v>
      </c>
      <c r="F177" s="13"/>
      <c r="G177" s="13">
        <f t="shared" si="3"/>
        <v>0</v>
      </c>
      <c r="H177" s="13"/>
    </row>
    <row r="178" ht="14.25" spans="1:8">
      <c r="A178" s="24"/>
      <c r="B178" s="24"/>
      <c r="C178" s="24"/>
      <c r="D178" s="24"/>
      <c r="E178" s="16" t="s">
        <v>152</v>
      </c>
      <c r="F178" s="13">
        <v>146</v>
      </c>
      <c r="G178" s="13">
        <f t="shared" si="3"/>
        <v>39</v>
      </c>
      <c r="H178" s="13">
        <v>185</v>
      </c>
    </row>
    <row r="179" ht="14.25" spans="1:8">
      <c r="A179" s="24"/>
      <c r="B179" s="24"/>
      <c r="C179" s="24"/>
      <c r="D179" s="24"/>
      <c r="E179" s="18" t="s">
        <v>147</v>
      </c>
      <c r="F179" s="13">
        <v>141</v>
      </c>
      <c r="G179" s="13">
        <f t="shared" si="3"/>
        <v>44</v>
      </c>
      <c r="H179" s="13">
        <v>185</v>
      </c>
    </row>
    <row r="180" ht="14.25" spans="1:8">
      <c r="A180" s="24"/>
      <c r="B180" s="24"/>
      <c r="C180" s="24"/>
      <c r="D180" s="24"/>
      <c r="E180" s="18" t="s">
        <v>153</v>
      </c>
      <c r="F180" s="13">
        <v>5</v>
      </c>
      <c r="G180" s="13">
        <f t="shared" si="3"/>
        <v>-5</v>
      </c>
      <c r="H180" s="13"/>
    </row>
    <row r="181" ht="15" spans="1:8">
      <c r="A181" s="24"/>
      <c r="B181" s="24"/>
      <c r="C181" s="24"/>
      <c r="D181" s="24"/>
      <c r="E181" s="16" t="s">
        <v>154</v>
      </c>
      <c r="F181" s="13"/>
      <c r="G181" s="13">
        <f t="shared" si="3"/>
        <v>0</v>
      </c>
      <c r="H181" s="13"/>
    </row>
    <row r="182" ht="14.25" spans="1:8">
      <c r="A182" s="24"/>
      <c r="B182" s="24"/>
      <c r="C182" s="24"/>
      <c r="D182" s="24"/>
      <c r="E182" s="16" t="s">
        <v>155</v>
      </c>
      <c r="F182" s="13">
        <f>SUM(F183)</f>
        <v>0</v>
      </c>
      <c r="G182" s="13">
        <f t="shared" si="3"/>
        <v>0</v>
      </c>
      <c r="H182" s="13"/>
    </row>
    <row r="183" ht="14.25" spans="1:8">
      <c r="A183" s="24"/>
      <c r="B183" s="24"/>
      <c r="C183" s="24"/>
      <c r="D183" s="24"/>
      <c r="E183" s="18" t="s">
        <v>155</v>
      </c>
      <c r="F183" s="13"/>
      <c r="G183" s="13">
        <f t="shared" si="3"/>
        <v>0</v>
      </c>
      <c r="H183" s="13"/>
    </row>
    <row r="184" ht="14.25" spans="1:8">
      <c r="A184" s="24"/>
      <c r="B184" s="24"/>
      <c r="C184" s="24"/>
      <c r="D184" s="24"/>
      <c r="E184" s="12" t="s">
        <v>156</v>
      </c>
      <c r="F184" s="13">
        <v>4148</v>
      </c>
      <c r="G184" s="13">
        <f t="shared" si="3"/>
        <v>702</v>
      </c>
      <c r="H184" s="13">
        <f>H185+H193+H197+H204+H206+H210</f>
        <v>4850</v>
      </c>
    </row>
    <row r="185" ht="14.25" spans="1:8">
      <c r="A185" s="24"/>
      <c r="B185" s="24"/>
      <c r="C185" s="24"/>
      <c r="D185" s="24"/>
      <c r="E185" s="16" t="s">
        <v>157</v>
      </c>
      <c r="F185" s="13">
        <v>2103</v>
      </c>
      <c r="G185" s="13">
        <f t="shared" si="3"/>
        <v>576</v>
      </c>
      <c r="H185" s="13">
        <f>SUM(H186:H192)</f>
        <v>2679</v>
      </c>
    </row>
    <row r="186" ht="14.25" spans="1:8">
      <c r="A186" s="24"/>
      <c r="B186" s="24"/>
      <c r="C186" s="24"/>
      <c r="D186" s="24"/>
      <c r="E186" s="18" t="s">
        <v>11</v>
      </c>
      <c r="F186" s="13">
        <v>104</v>
      </c>
      <c r="G186" s="13">
        <f t="shared" si="3"/>
        <v>3</v>
      </c>
      <c r="H186" s="13">
        <v>107</v>
      </c>
    </row>
    <row r="187" ht="14.25" spans="1:8">
      <c r="A187" s="24"/>
      <c r="B187" s="24"/>
      <c r="C187" s="24"/>
      <c r="D187" s="24"/>
      <c r="E187" s="18" t="s">
        <v>158</v>
      </c>
      <c r="F187" s="13">
        <v>132</v>
      </c>
      <c r="G187" s="13">
        <f t="shared" si="3"/>
        <v>-1</v>
      </c>
      <c r="H187" s="13">
        <v>131</v>
      </c>
    </row>
    <row r="188" ht="14.25" spans="1:8">
      <c r="A188" s="24"/>
      <c r="B188" s="24"/>
      <c r="C188" s="24"/>
      <c r="D188" s="24"/>
      <c r="E188" s="18" t="s">
        <v>159</v>
      </c>
      <c r="F188" s="13">
        <v>767</v>
      </c>
      <c r="G188" s="13">
        <f t="shared" si="3"/>
        <v>293</v>
      </c>
      <c r="H188" s="13">
        <v>1060</v>
      </c>
    </row>
    <row r="189" ht="14.25" spans="1:8">
      <c r="A189" s="24"/>
      <c r="B189" s="24"/>
      <c r="C189" s="24"/>
      <c r="D189" s="24"/>
      <c r="E189" s="18" t="s">
        <v>160</v>
      </c>
      <c r="F189" s="13">
        <v>227</v>
      </c>
      <c r="G189" s="13">
        <f t="shared" si="3"/>
        <v>4</v>
      </c>
      <c r="H189" s="13">
        <v>231</v>
      </c>
    </row>
    <row r="190" ht="14.25" spans="1:8">
      <c r="A190" s="24"/>
      <c r="B190" s="24"/>
      <c r="C190" s="24"/>
      <c r="D190" s="24"/>
      <c r="E190" s="18" t="s">
        <v>161</v>
      </c>
      <c r="F190" s="13"/>
      <c r="G190" s="13">
        <f t="shared" si="3"/>
        <v>1</v>
      </c>
      <c r="H190" s="13">
        <v>1</v>
      </c>
    </row>
    <row r="191" ht="14.25" spans="1:8">
      <c r="A191" s="24"/>
      <c r="B191" s="24"/>
      <c r="C191" s="24"/>
      <c r="D191" s="24"/>
      <c r="E191" s="18" t="s">
        <v>162</v>
      </c>
      <c r="F191" s="13">
        <v>178</v>
      </c>
      <c r="G191" s="13">
        <f t="shared" si="3"/>
        <v>0</v>
      </c>
      <c r="H191" s="13">
        <v>178</v>
      </c>
    </row>
    <row r="192" ht="14.25" spans="1:8">
      <c r="A192" s="24"/>
      <c r="B192" s="24"/>
      <c r="C192" s="24"/>
      <c r="D192" s="24"/>
      <c r="E192" s="18" t="s">
        <v>163</v>
      </c>
      <c r="F192" s="13">
        <v>695</v>
      </c>
      <c r="G192" s="13">
        <f t="shared" si="3"/>
        <v>276</v>
      </c>
      <c r="H192" s="13">
        <v>971</v>
      </c>
    </row>
    <row r="193" ht="14.25" spans="1:8">
      <c r="A193" s="24"/>
      <c r="B193" s="24"/>
      <c r="C193" s="24"/>
      <c r="D193" s="24"/>
      <c r="E193" s="16" t="s">
        <v>164</v>
      </c>
      <c r="F193" s="13">
        <v>244</v>
      </c>
      <c r="G193" s="13">
        <f t="shared" si="3"/>
        <v>-36</v>
      </c>
      <c r="H193" s="13">
        <v>208</v>
      </c>
    </row>
    <row r="194" ht="14.25" spans="1:8">
      <c r="A194" s="24"/>
      <c r="B194" s="24"/>
      <c r="C194" s="24"/>
      <c r="D194" s="24"/>
      <c r="E194" s="18" t="s">
        <v>165</v>
      </c>
      <c r="F194" s="13">
        <v>75</v>
      </c>
      <c r="G194" s="13">
        <f t="shared" si="3"/>
        <v>46</v>
      </c>
      <c r="H194" s="13">
        <v>121</v>
      </c>
    </row>
    <row r="195" ht="14.25" spans="1:8">
      <c r="A195" s="24"/>
      <c r="B195" s="24"/>
      <c r="C195" s="24"/>
      <c r="D195" s="24"/>
      <c r="E195" s="18" t="s">
        <v>166</v>
      </c>
      <c r="F195" s="13">
        <v>98</v>
      </c>
      <c r="G195" s="13">
        <f t="shared" si="3"/>
        <v>-11</v>
      </c>
      <c r="H195" s="13">
        <v>87</v>
      </c>
    </row>
    <row r="196" ht="14.25" spans="1:8">
      <c r="A196" s="24"/>
      <c r="B196" s="24"/>
      <c r="C196" s="24"/>
      <c r="D196" s="24"/>
      <c r="E196" s="19" t="s">
        <v>167</v>
      </c>
      <c r="F196" s="13">
        <v>71</v>
      </c>
      <c r="G196" s="13">
        <f t="shared" si="3"/>
        <v>-71</v>
      </c>
      <c r="H196" s="13"/>
    </row>
    <row r="197" ht="14.25" spans="1:8">
      <c r="A197" s="24"/>
      <c r="B197" s="24"/>
      <c r="C197" s="24"/>
      <c r="D197" s="24"/>
      <c r="E197" s="16" t="s">
        <v>168</v>
      </c>
      <c r="F197" s="13">
        <v>585</v>
      </c>
      <c r="G197" s="13">
        <f t="shared" ref="G197:G260" si="4">H197-F197</f>
        <v>-27</v>
      </c>
      <c r="H197" s="13">
        <v>558</v>
      </c>
    </row>
    <row r="198" ht="14.25" spans="1:8">
      <c r="A198" s="24"/>
      <c r="B198" s="24"/>
      <c r="C198" s="24"/>
      <c r="D198" s="24"/>
      <c r="E198" s="18" t="s">
        <v>169</v>
      </c>
      <c r="F198" s="13"/>
      <c r="G198" s="13">
        <f t="shared" si="4"/>
        <v>0</v>
      </c>
      <c r="H198" s="13"/>
    </row>
    <row r="199" ht="14.25" spans="1:8">
      <c r="A199" s="24"/>
      <c r="B199" s="24"/>
      <c r="C199" s="24"/>
      <c r="D199" s="24"/>
      <c r="E199" s="18" t="s">
        <v>170</v>
      </c>
      <c r="F199" s="13"/>
      <c r="G199" s="13">
        <f t="shared" si="4"/>
        <v>0</v>
      </c>
      <c r="H199" s="13"/>
    </row>
    <row r="200" ht="14.25" spans="1:8">
      <c r="A200" s="24"/>
      <c r="B200" s="24"/>
      <c r="C200" s="24"/>
      <c r="D200" s="24"/>
      <c r="E200" s="18" t="s">
        <v>171</v>
      </c>
      <c r="F200" s="13">
        <v>468</v>
      </c>
      <c r="G200" s="13">
        <f t="shared" si="4"/>
        <v>79</v>
      </c>
      <c r="H200" s="13">
        <v>547</v>
      </c>
    </row>
    <row r="201" ht="14.25" spans="1:8">
      <c r="A201" s="24"/>
      <c r="B201" s="24"/>
      <c r="C201" s="24"/>
      <c r="D201" s="24"/>
      <c r="E201" s="18" t="s">
        <v>172</v>
      </c>
      <c r="F201" s="13">
        <v>117</v>
      </c>
      <c r="G201" s="13">
        <f t="shared" si="4"/>
        <v>-106</v>
      </c>
      <c r="H201" s="13">
        <v>11</v>
      </c>
    </row>
    <row r="202" ht="14.25" spans="1:8">
      <c r="A202" s="24"/>
      <c r="B202" s="24"/>
      <c r="C202" s="24"/>
      <c r="D202" s="24"/>
      <c r="E202" s="18" t="s">
        <v>173</v>
      </c>
      <c r="F202" s="13"/>
      <c r="G202" s="13">
        <f t="shared" si="4"/>
        <v>0</v>
      </c>
      <c r="H202" s="13"/>
    </row>
    <row r="203" ht="14.25" spans="1:8">
      <c r="A203" s="24"/>
      <c r="B203" s="24"/>
      <c r="C203" s="24"/>
      <c r="D203" s="24"/>
      <c r="E203" s="18" t="s">
        <v>174</v>
      </c>
      <c r="F203" s="13"/>
      <c r="G203" s="13">
        <f t="shared" si="4"/>
        <v>0</v>
      </c>
      <c r="H203" s="13"/>
    </row>
    <row r="204" ht="14.25" spans="1:8">
      <c r="A204" s="24"/>
      <c r="B204" s="24"/>
      <c r="C204" s="24"/>
      <c r="D204" s="24"/>
      <c r="E204" s="16" t="s">
        <v>175</v>
      </c>
      <c r="F204" s="13">
        <f>SUM(F205)</f>
        <v>0</v>
      </c>
      <c r="G204" s="13">
        <f t="shared" si="4"/>
        <v>75</v>
      </c>
      <c r="H204" s="13">
        <v>75</v>
      </c>
    </row>
    <row r="205" ht="14.25" spans="1:8">
      <c r="A205" s="24"/>
      <c r="B205" s="24"/>
      <c r="C205" s="24"/>
      <c r="D205" s="24"/>
      <c r="E205" s="18" t="s">
        <v>11</v>
      </c>
      <c r="F205" s="13"/>
      <c r="G205" s="13">
        <f t="shared" si="4"/>
        <v>75</v>
      </c>
      <c r="H205" s="13">
        <v>75</v>
      </c>
    </row>
    <row r="206" ht="14.25" spans="1:8">
      <c r="A206" s="24"/>
      <c r="B206" s="24"/>
      <c r="C206" s="24"/>
      <c r="D206" s="24"/>
      <c r="E206" s="16" t="s">
        <v>176</v>
      </c>
      <c r="F206" s="13">
        <v>1216</v>
      </c>
      <c r="G206" s="13">
        <f t="shared" si="4"/>
        <v>114</v>
      </c>
      <c r="H206" s="13">
        <f>SUM(H207:H211)</f>
        <v>1330</v>
      </c>
    </row>
    <row r="207" ht="14.25" spans="1:8">
      <c r="A207" s="24"/>
      <c r="B207" s="24"/>
      <c r="C207" s="24"/>
      <c r="D207" s="24"/>
      <c r="E207" s="19" t="s">
        <v>11</v>
      </c>
      <c r="F207" s="13"/>
      <c r="G207" s="13">
        <f t="shared" si="4"/>
        <v>0</v>
      </c>
      <c r="H207" s="13"/>
    </row>
    <row r="208" ht="14.25" spans="1:8">
      <c r="A208" s="24"/>
      <c r="B208" s="24"/>
      <c r="C208" s="24"/>
      <c r="D208" s="24"/>
      <c r="E208" s="18" t="s">
        <v>177</v>
      </c>
      <c r="F208" s="13">
        <v>1216</v>
      </c>
      <c r="G208" s="13">
        <f t="shared" si="4"/>
        <v>113</v>
      </c>
      <c r="H208" s="13">
        <v>1329</v>
      </c>
    </row>
    <row r="209" ht="14.25" spans="1:8">
      <c r="A209" s="24"/>
      <c r="B209" s="24"/>
      <c r="C209" s="24"/>
      <c r="D209" s="24"/>
      <c r="E209" s="18" t="s">
        <v>178</v>
      </c>
      <c r="F209" s="13"/>
      <c r="G209" s="13">
        <f t="shared" si="4"/>
        <v>1</v>
      </c>
      <c r="H209" s="13">
        <v>1</v>
      </c>
    </row>
    <row r="210" ht="14.25" spans="1:8">
      <c r="A210" s="24"/>
      <c r="B210" s="24"/>
      <c r="C210" s="24"/>
      <c r="D210" s="24"/>
      <c r="E210" s="16" t="s">
        <v>179</v>
      </c>
      <c r="F210" s="13"/>
      <c r="G210" s="13">
        <f t="shared" si="4"/>
        <v>0</v>
      </c>
      <c r="H210" s="13"/>
    </row>
    <row r="211" ht="14.25" spans="1:8">
      <c r="A211" s="24"/>
      <c r="B211" s="24"/>
      <c r="C211" s="24"/>
      <c r="D211" s="24"/>
      <c r="E211" s="18" t="s">
        <v>179</v>
      </c>
      <c r="F211" s="13"/>
      <c r="G211" s="13">
        <f t="shared" si="4"/>
        <v>0</v>
      </c>
      <c r="H211" s="13"/>
    </row>
    <row r="212" ht="14.25" spans="1:8">
      <c r="A212" s="24"/>
      <c r="B212" s="24"/>
      <c r="C212" s="24"/>
      <c r="D212" s="24"/>
      <c r="E212" s="12" t="s">
        <v>180</v>
      </c>
      <c r="F212" s="13">
        <v>154084</v>
      </c>
      <c r="G212" s="13">
        <f t="shared" si="4"/>
        <v>50116</v>
      </c>
      <c r="H212" s="13">
        <f>H213+H224+H231+H240+H242+H250+H257+H262+H269+H275+H277+H280+H283+H286+H289+H292+H296</f>
        <v>204200</v>
      </c>
    </row>
    <row r="213" ht="14.25" spans="1:8">
      <c r="A213" s="24"/>
      <c r="B213" s="24"/>
      <c r="C213" s="24"/>
      <c r="D213" s="24"/>
      <c r="E213" s="16" t="s">
        <v>181</v>
      </c>
      <c r="F213" s="13">
        <v>1757</v>
      </c>
      <c r="G213" s="13">
        <f t="shared" si="4"/>
        <v>974</v>
      </c>
      <c r="H213" s="13">
        <f>SUM(H214:H223)</f>
        <v>2731</v>
      </c>
    </row>
    <row r="214" ht="14.25" spans="1:8">
      <c r="A214" s="24"/>
      <c r="B214" s="24"/>
      <c r="C214" s="24"/>
      <c r="D214" s="24"/>
      <c r="E214" s="18" t="s">
        <v>11</v>
      </c>
      <c r="F214" s="13">
        <v>377</v>
      </c>
      <c r="G214" s="13">
        <f t="shared" si="4"/>
        <v>-11</v>
      </c>
      <c r="H214" s="13">
        <v>366</v>
      </c>
    </row>
    <row r="215" ht="14.25" spans="1:8">
      <c r="A215" s="24"/>
      <c r="B215" s="24"/>
      <c r="C215" s="24"/>
      <c r="D215" s="24"/>
      <c r="E215" s="18" t="s">
        <v>182</v>
      </c>
      <c r="F215" s="13"/>
      <c r="G215" s="13">
        <f t="shared" si="4"/>
        <v>8</v>
      </c>
      <c r="H215" s="13">
        <v>8</v>
      </c>
    </row>
    <row r="216" ht="14.25" spans="1:8">
      <c r="A216" s="24"/>
      <c r="B216" s="24"/>
      <c r="C216" s="24"/>
      <c r="D216" s="24"/>
      <c r="E216" s="18" t="s">
        <v>183</v>
      </c>
      <c r="F216" s="13">
        <v>99</v>
      </c>
      <c r="G216" s="13">
        <f t="shared" si="4"/>
        <v>-26</v>
      </c>
      <c r="H216" s="13">
        <v>73</v>
      </c>
    </row>
    <row r="217" ht="14.25" spans="1:8">
      <c r="A217" s="24"/>
      <c r="B217" s="24"/>
      <c r="C217" s="24"/>
      <c r="D217" s="24"/>
      <c r="E217" s="18" t="s">
        <v>184</v>
      </c>
      <c r="F217" s="13">
        <v>245</v>
      </c>
      <c r="G217" s="13">
        <f t="shared" si="4"/>
        <v>-1</v>
      </c>
      <c r="H217" s="13">
        <v>244</v>
      </c>
    </row>
    <row r="218" ht="14.25" spans="1:8">
      <c r="A218" s="24"/>
      <c r="B218" s="24"/>
      <c r="C218" s="24"/>
      <c r="D218" s="24"/>
      <c r="E218" s="18" t="s">
        <v>185</v>
      </c>
      <c r="F218" s="13">
        <v>612</v>
      </c>
      <c r="G218" s="13">
        <f t="shared" si="4"/>
        <v>8</v>
      </c>
      <c r="H218" s="13">
        <v>620</v>
      </c>
    </row>
    <row r="219" ht="14.25" spans="1:8">
      <c r="A219" s="24"/>
      <c r="B219" s="24"/>
      <c r="C219" s="24"/>
      <c r="D219" s="24"/>
      <c r="E219" s="19" t="s">
        <v>186</v>
      </c>
      <c r="F219" s="13"/>
      <c r="G219" s="13">
        <f t="shared" si="4"/>
        <v>0</v>
      </c>
      <c r="H219" s="13"/>
    </row>
    <row r="220" ht="14.25" spans="1:8">
      <c r="A220" s="24"/>
      <c r="B220" s="24"/>
      <c r="C220" s="24"/>
      <c r="D220" s="24"/>
      <c r="E220" s="18" t="s">
        <v>187</v>
      </c>
      <c r="F220" s="13">
        <v>35</v>
      </c>
      <c r="G220" s="13">
        <f t="shared" si="4"/>
        <v>0</v>
      </c>
      <c r="H220" s="13">
        <v>35</v>
      </c>
    </row>
    <row r="221" ht="14.25" spans="1:8">
      <c r="A221" s="24"/>
      <c r="B221" s="24"/>
      <c r="C221" s="24"/>
      <c r="D221" s="24"/>
      <c r="E221" s="18" t="s">
        <v>188</v>
      </c>
      <c r="F221" s="13">
        <v>53</v>
      </c>
      <c r="G221" s="13">
        <f t="shared" si="4"/>
        <v>-6</v>
      </c>
      <c r="H221" s="13">
        <v>47</v>
      </c>
    </row>
    <row r="222" ht="14.25" spans="1:8">
      <c r="A222" s="24"/>
      <c r="B222" s="24"/>
      <c r="C222" s="24"/>
      <c r="D222" s="24"/>
      <c r="E222" s="18" t="s">
        <v>19</v>
      </c>
      <c r="F222" s="13">
        <v>195</v>
      </c>
      <c r="G222" s="13">
        <f t="shared" si="4"/>
        <v>-39</v>
      </c>
      <c r="H222" s="13">
        <v>156</v>
      </c>
    </row>
    <row r="223" ht="14.25" spans="1:8">
      <c r="A223" s="24"/>
      <c r="B223" s="24"/>
      <c r="C223" s="24"/>
      <c r="D223" s="24"/>
      <c r="E223" s="18" t="s">
        <v>189</v>
      </c>
      <c r="F223" s="13">
        <v>141</v>
      </c>
      <c r="G223" s="13">
        <f t="shared" si="4"/>
        <v>1041</v>
      </c>
      <c r="H223" s="13">
        <v>1182</v>
      </c>
    </row>
    <row r="224" ht="14.25" spans="1:8">
      <c r="A224" s="24"/>
      <c r="B224" s="24"/>
      <c r="C224" s="24"/>
      <c r="D224" s="24"/>
      <c r="E224" s="16" t="s">
        <v>190</v>
      </c>
      <c r="F224" s="13">
        <v>1650</v>
      </c>
      <c r="G224" s="13">
        <f t="shared" si="4"/>
        <v>-1072</v>
      </c>
      <c r="H224" s="13">
        <v>578</v>
      </c>
    </row>
    <row r="225" ht="14.25" spans="1:8">
      <c r="A225" s="24"/>
      <c r="B225" s="24"/>
      <c r="C225" s="24"/>
      <c r="D225" s="24"/>
      <c r="E225" s="18" t="s">
        <v>11</v>
      </c>
      <c r="F225" s="13">
        <v>110</v>
      </c>
      <c r="G225" s="13">
        <f t="shared" si="4"/>
        <v>-16</v>
      </c>
      <c r="H225" s="13">
        <v>94</v>
      </c>
    </row>
    <row r="226" ht="14.25" spans="1:8">
      <c r="A226" s="24"/>
      <c r="B226" s="24"/>
      <c r="C226" s="24"/>
      <c r="D226" s="24"/>
      <c r="E226" s="18" t="s">
        <v>191</v>
      </c>
      <c r="F226" s="13">
        <v>9</v>
      </c>
      <c r="G226" s="13">
        <f t="shared" si="4"/>
        <v>-7</v>
      </c>
      <c r="H226" s="13">
        <v>2</v>
      </c>
    </row>
    <row r="227" ht="14.25" spans="1:8">
      <c r="A227" s="24"/>
      <c r="B227" s="24"/>
      <c r="C227" s="24"/>
      <c r="D227" s="24"/>
      <c r="E227" s="18" t="s">
        <v>192</v>
      </c>
      <c r="F227" s="13"/>
      <c r="G227" s="13">
        <f t="shared" si="4"/>
        <v>0</v>
      </c>
      <c r="H227" s="13"/>
    </row>
    <row r="228" ht="14.25" spans="1:8">
      <c r="A228" s="24"/>
      <c r="B228" s="24"/>
      <c r="C228" s="24"/>
      <c r="D228" s="24"/>
      <c r="E228" s="19" t="s">
        <v>193</v>
      </c>
      <c r="F228" s="13"/>
      <c r="G228" s="13">
        <f t="shared" si="4"/>
        <v>25</v>
      </c>
      <c r="H228" s="13">
        <v>25</v>
      </c>
    </row>
    <row r="229" ht="14.25" spans="1:8">
      <c r="A229" s="24"/>
      <c r="B229" s="24"/>
      <c r="C229" s="24"/>
      <c r="D229" s="24"/>
      <c r="E229" s="19" t="s">
        <v>194</v>
      </c>
      <c r="F229" s="13"/>
      <c r="G229" s="13">
        <f t="shared" si="4"/>
        <v>1</v>
      </c>
      <c r="H229" s="13">
        <v>1</v>
      </c>
    </row>
    <row r="230" ht="14.25" spans="1:8">
      <c r="A230" s="24"/>
      <c r="B230" s="24"/>
      <c r="C230" s="24"/>
      <c r="D230" s="24"/>
      <c r="E230" s="18" t="s">
        <v>195</v>
      </c>
      <c r="F230" s="13">
        <v>487</v>
      </c>
      <c r="G230" s="13">
        <f t="shared" si="4"/>
        <v>-31</v>
      </c>
      <c r="H230" s="13">
        <v>456</v>
      </c>
    </row>
    <row r="231" ht="14.25" spans="1:8">
      <c r="A231" s="24"/>
      <c r="B231" s="24"/>
      <c r="C231" s="24"/>
      <c r="D231" s="24"/>
      <c r="E231" s="16" t="s">
        <v>196</v>
      </c>
      <c r="F231" s="13">
        <v>92372</v>
      </c>
      <c r="G231" s="13">
        <f t="shared" si="4"/>
        <v>-908</v>
      </c>
      <c r="H231" s="13">
        <f>SUM(H232:H239)</f>
        <v>91464</v>
      </c>
    </row>
    <row r="232" ht="14.25" spans="1:8">
      <c r="A232" s="24"/>
      <c r="B232" s="24"/>
      <c r="C232" s="24"/>
      <c r="D232" s="24"/>
      <c r="E232" s="18" t="s">
        <v>197</v>
      </c>
      <c r="F232" s="13">
        <v>0</v>
      </c>
      <c r="G232" s="13">
        <f t="shared" si="4"/>
        <v>0</v>
      </c>
      <c r="H232" s="13"/>
    </row>
    <row r="233" ht="14.25" spans="1:8">
      <c r="A233" s="24"/>
      <c r="B233" s="24"/>
      <c r="C233" s="24"/>
      <c r="D233" s="24"/>
      <c r="E233" s="18" t="s">
        <v>198</v>
      </c>
      <c r="F233" s="13">
        <v>0</v>
      </c>
      <c r="G233" s="13">
        <f t="shared" si="4"/>
        <v>0</v>
      </c>
      <c r="H233" s="13"/>
    </row>
    <row r="234" ht="14.25" spans="1:8">
      <c r="A234" s="24"/>
      <c r="B234" s="24"/>
      <c r="C234" s="24"/>
      <c r="D234" s="24"/>
      <c r="E234" s="18" t="s">
        <v>199</v>
      </c>
      <c r="F234" s="13">
        <v>169</v>
      </c>
      <c r="G234" s="13">
        <f t="shared" si="4"/>
        <v>22</v>
      </c>
      <c r="H234" s="13">
        <v>191</v>
      </c>
    </row>
    <row r="235" ht="14.25" spans="1:8">
      <c r="A235" s="24"/>
      <c r="B235" s="24"/>
      <c r="C235" s="24"/>
      <c r="D235" s="24"/>
      <c r="E235" s="18" t="s">
        <v>200</v>
      </c>
      <c r="F235" s="13">
        <v>18982</v>
      </c>
      <c r="G235" s="13">
        <f t="shared" si="4"/>
        <v>2450</v>
      </c>
      <c r="H235" s="13">
        <v>21432</v>
      </c>
    </row>
    <row r="236" ht="14.25" spans="1:8">
      <c r="A236" s="24"/>
      <c r="B236" s="24"/>
      <c r="C236" s="24"/>
      <c r="D236" s="24"/>
      <c r="E236" s="18" t="s">
        <v>201</v>
      </c>
      <c r="F236" s="13">
        <v>9180</v>
      </c>
      <c r="G236" s="13">
        <f t="shared" si="4"/>
        <v>10042</v>
      </c>
      <c r="H236" s="13">
        <v>19222</v>
      </c>
    </row>
    <row r="237" ht="14.25" spans="1:8">
      <c r="A237" s="24"/>
      <c r="B237" s="24"/>
      <c r="C237" s="24"/>
      <c r="D237" s="24"/>
      <c r="E237" s="18" t="s">
        <v>202</v>
      </c>
      <c r="F237" s="13">
        <v>64041</v>
      </c>
      <c r="G237" s="13">
        <f t="shared" si="4"/>
        <v>-13676</v>
      </c>
      <c r="H237" s="13">
        <v>50365</v>
      </c>
    </row>
    <row r="238" ht="14.25" spans="1:8">
      <c r="A238" s="24"/>
      <c r="B238" s="24"/>
      <c r="C238" s="24"/>
      <c r="D238" s="24"/>
      <c r="E238" s="18" t="s">
        <v>203</v>
      </c>
      <c r="F238" s="13"/>
      <c r="G238" s="13">
        <f t="shared" si="4"/>
        <v>0</v>
      </c>
      <c r="H238" s="13"/>
    </row>
    <row r="239" ht="14.25" spans="1:8">
      <c r="A239" s="24"/>
      <c r="B239" s="24"/>
      <c r="C239" s="24"/>
      <c r="D239" s="24"/>
      <c r="E239" s="19" t="s">
        <v>204</v>
      </c>
      <c r="F239" s="13"/>
      <c r="G239" s="13">
        <f t="shared" si="4"/>
        <v>254</v>
      </c>
      <c r="H239" s="13">
        <v>254</v>
      </c>
    </row>
    <row r="240" ht="14.25" spans="1:8">
      <c r="A240" s="24"/>
      <c r="B240" s="24"/>
      <c r="C240" s="24"/>
      <c r="D240" s="24"/>
      <c r="E240" s="16" t="s">
        <v>205</v>
      </c>
      <c r="F240" s="13">
        <v>21</v>
      </c>
      <c r="G240" s="13">
        <f t="shared" si="4"/>
        <v>-20</v>
      </c>
      <c r="H240" s="13">
        <v>1</v>
      </c>
    </row>
    <row r="241" ht="14.25" spans="1:8">
      <c r="A241" s="24"/>
      <c r="B241" s="24"/>
      <c r="C241" s="24"/>
      <c r="D241" s="24"/>
      <c r="E241" s="18" t="s">
        <v>206</v>
      </c>
      <c r="F241" s="13">
        <v>21</v>
      </c>
      <c r="G241" s="13">
        <f t="shared" si="4"/>
        <v>-20</v>
      </c>
      <c r="H241" s="13">
        <v>1</v>
      </c>
    </row>
    <row r="242" ht="14.25" spans="1:8">
      <c r="A242" s="24"/>
      <c r="B242" s="24"/>
      <c r="C242" s="24"/>
      <c r="D242" s="24"/>
      <c r="E242" s="16" t="s">
        <v>207</v>
      </c>
      <c r="F242" s="13">
        <v>4733</v>
      </c>
      <c r="G242" s="13">
        <f t="shared" si="4"/>
        <v>7043</v>
      </c>
      <c r="H242" s="13">
        <f>SUM(H243:H249)</f>
        <v>11776</v>
      </c>
    </row>
    <row r="243" ht="14.25" spans="1:8">
      <c r="A243" s="24"/>
      <c r="B243" s="24"/>
      <c r="C243" s="24"/>
      <c r="D243" s="24"/>
      <c r="E243" s="19" t="s">
        <v>208</v>
      </c>
      <c r="F243" s="13"/>
      <c r="G243" s="13">
        <f t="shared" si="4"/>
        <v>266</v>
      </c>
      <c r="H243" s="13">
        <v>266</v>
      </c>
    </row>
    <row r="244" ht="14.25" spans="1:8">
      <c r="A244" s="24"/>
      <c r="B244" s="24"/>
      <c r="C244" s="24"/>
      <c r="D244" s="24"/>
      <c r="E244" s="18" t="s">
        <v>209</v>
      </c>
      <c r="F244" s="13">
        <v>3547</v>
      </c>
      <c r="G244" s="13">
        <f t="shared" si="4"/>
        <v>5066</v>
      </c>
      <c r="H244" s="13">
        <v>8613</v>
      </c>
    </row>
    <row r="245" ht="14.25" spans="1:8">
      <c r="A245" s="24"/>
      <c r="B245" s="24"/>
      <c r="C245" s="24"/>
      <c r="D245" s="24"/>
      <c r="E245" s="19" t="s">
        <v>210</v>
      </c>
      <c r="F245" s="13">
        <v>803</v>
      </c>
      <c r="G245" s="13">
        <f t="shared" si="4"/>
        <v>-803</v>
      </c>
      <c r="H245" s="13"/>
    </row>
    <row r="246" ht="14.25" spans="1:8">
      <c r="A246" s="24"/>
      <c r="B246" s="24"/>
      <c r="C246" s="24"/>
      <c r="D246" s="24"/>
      <c r="E246" s="18" t="s">
        <v>211</v>
      </c>
      <c r="F246" s="13"/>
      <c r="G246" s="13">
        <f t="shared" si="4"/>
        <v>2840</v>
      </c>
      <c r="H246" s="13">
        <v>2840</v>
      </c>
    </row>
    <row r="247" ht="14.25" spans="1:8">
      <c r="A247" s="24"/>
      <c r="B247" s="24"/>
      <c r="C247" s="24"/>
      <c r="D247" s="24"/>
      <c r="E247" s="18" t="s">
        <v>212</v>
      </c>
      <c r="F247" s="13"/>
      <c r="G247" s="13">
        <f t="shared" si="4"/>
        <v>0</v>
      </c>
      <c r="H247" s="13"/>
    </row>
    <row r="248" ht="14.25" spans="1:8">
      <c r="A248" s="24"/>
      <c r="B248" s="24"/>
      <c r="C248" s="24"/>
      <c r="D248" s="24"/>
      <c r="E248" s="18" t="s">
        <v>213</v>
      </c>
      <c r="F248" s="13"/>
      <c r="G248" s="13">
        <f t="shared" si="4"/>
        <v>0</v>
      </c>
      <c r="H248" s="13"/>
    </row>
    <row r="249" ht="14.25" spans="1:8">
      <c r="A249" s="24"/>
      <c r="B249" s="24"/>
      <c r="C249" s="24"/>
      <c r="D249" s="24"/>
      <c r="E249" s="18" t="s">
        <v>214</v>
      </c>
      <c r="F249" s="13">
        <v>383</v>
      </c>
      <c r="G249" s="13">
        <f t="shared" si="4"/>
        <v>-326</v>
      </c>
      <c r="H249" s="13">
        <v>57</v>
      </c>
    </row>
    <row r="250" ht="14.25" spans="1:8">
      <c r="A250" s="24"/>
      <c r="B250" s="24"/>
      <c r="C250" s="24"/>
      <c r="D250" s="24"/>
      <c r="E250" s="16" t="s">
        <v>215</v>
      </c>
      <c r="F250" s="13">
        <v>6204</v>
      </c>
      <c r="G250" s="13">
        <f t="shared" si="4"/>
        <v>437</v>
      </c>
      <c r="H250" s="13">
        <v>6641</v>
      </c>
    </row>
    <row r="251" ht="14.25" spans="1:8">
      <c r="A251" s="24"/>
      <c r="B251" s="24"/>
      <c r="C251" s="24"/>
      <c r="D251" s="24"/>
      <c r="E251" s="18" t="s">
        <v>216</v>
      </c>
      <c r="F251" s="13">
        <v>1975</v>
      </c>
      <c r="G251" s="13">
        <f t="shared" si="4"/>
        <v>352</v>
      </c>
      <c r="H251" s="13">
        <v>2327</v>
      </c>
    </row>
    <row r="252" ht="14.25" spans="1:8">
      <c r="A252" s="24"/>
      <c r="B252" s="24"/>
      <c r="C252" s="24"/>
      <c r="D252" s="24"/>
      <c r="E252" s="18" t="s">
        <v>217</v>
      </c>
      <c r="F252" s="13">
        <v>1088</v>
      </c>
      <c r="G252" s="13">
        <f t="shared" si="4"/>
        <v>112</v>
      </c>
      <c r="H252" s="13">
        <v>1200</v>
      </c>
    </row>
    <row r="253" ht="14.25" spans="1:8">
      <c r="A253" s="24"/>
      <c r="B253" s="24"/>
      <c r="C253" s="24"/>
      <c r="D253" s="24"/>
      <c r="E253" s="18" t="s">
        <v>218</v>
      </c>
      <c r="F253" s="13">
        <v>350</v>
      </c>
      <c r="G253" s="13">
        <f t="shared" si="4"/>
        <v>121</v>
      </c>
      <c r="H253" s="13">
        <v>471</v>
      </c>
    </row>
    <row r="254" ht="14.25" spans="1:8">
      <c r="A254" s="24"/>
      <c r="B254" s="24"/>
      <c r="C254" s="24"/>
      <c r="D254" s="24"/>
      <c r="E254" s="18" t="s">
        <v>219</v>
      </c>
      <c r="F254" s="13">
        <v>856</v>
      </c>
      <c r="G254" s="13">
        <f t="shared" si="4"/>
        <v>348</v>
      </c>
      <c r="H254" s="13">
        <v>1204</v>
      </c>
    </row>
    <row r="255" ht="14.25" spans="1:8">
      <c r="A255" s="24"/>
      <c r="B255" s="24"/>
      <c r="C255" s="24"/>
      <c r="D255" s="24"/>
      <c r="E255" s="18" t="s">
        <v>220</v>
      </c>
      <c r="F255" s="13">
        <v>1746</v>
      </c>
      <c r="G255" s="13">
        <f t="shared" si="4"/>
        <v>-527</v>
      </c>
      <c r="H255" s="13">
        <v>1219</v>
      </c>
    </row>
    <row r="256" ht="14.25" spans="1:8">
      <c r="A256" s="24"/>
      <c r="B256" s="24"/>
      <c r="C256" s="24"/>
      <c r="D256" s="24"/>
      <c r="E256" s="18" t="s">
        <v>221</v>
      </c>
      <c r="F256" s="13">
        <v>189</v>
      </c>
      <c r="G256" s="13">
        <f t="shared" si="4"/>
        <v>31</v>
      </c>
      <c r="H256" s="13">
        <v>220</v>
      </c>
    </row>
    <row r="257" ht="14.25" spans="1:8">
      <c r="A257" s="24"/>
      <c r="B257" s="24"/>
      <c r="C257" s="24"/>
      <c r="D257" s="24"/>
      <c r="E257" s="16" t="s">
        <v>222</v>
      </c>
      <c r="F257" s="13">
        <v>777</v>
      </c>
      <c r="G257" s="13">
        <f t="shared" si="4"/>
        <v>2609</v>
      </c>
      <c r="H257" s="13">
        <v>3386</v>
      </c>
    </row>
    <row r="258" ht="14.25" spans="1:8">
      <c r="A258" s="24"/>
      <c r="B258" s="24"/>
      <c r="C258" s="24"/>
      <c r="D258" s="24"/>
      <c r="E258" s="18" t="s">
        <v>223</v>
      </c>
      <c r="F258" s="13">
        <v>375</v>
      </c>
      <c r="G258" s="13">
        <f t="shared" si="4"/>
        <v>143</v>
      </c>
      <c r="H258" s="13">
        <v>518</v>
      </c>
    </row>
    <row r="259" ht="14.25" spans="1:8">
      <c r="A259" s="24"/>
      <c r="B259" s="24"/>
      <c r="C259" s="24"/>
      <c r="D259" s="24"/>
      <c r="E259" s="18" t="s">
        <v>224</v>
      </c>
      <c r="F259" s="13">
        <v>54</v>
      </c>
      <c r="G259" s="13">
        <f t="shared" si="4"/>
        <v>1</v>
      </c>
      <c r="H259" s="13">
        <v>55</v>
      </c>
    </row>
    <row r="260" ht="14.25" spans="1:8">
      <c r="A260" s="24"/>
      <c r="B260" s="24"/>
      <c r="C260" s="24"/>
      <c r="D260" s="24"/>
      <c r="E260" s="18" t="s">
        <v>225</v>
      </c>
      <c r="F260" s="13">
        <v>266</v>
      </c>
      <c r="G260" s="13">
        <f t="shared" si="4"/>
        <v>334</v>
      </c>
      <c r="H260" s="13">
        <v>600</v>
      </c>
    </row>
    <row r="261" ht="14.25" spans="1:8">
      <c r="A261" s="24"/>
      <c r="B261" s="24"/>
      <c r="C261" s="24"/>
      <c r="D261" s="24"/>
      <c r="E261" s="18" t="s">
        <v>226</v>
      </c>
      <c r="F261" s="13">
        <v>82</v>
      </c>
      <c r="G261" s="13">
        <f t="shared" ref="G261:G324" si="5">H261-F261</f>
        <v>2131</v>
      </c>
      <c r="H261" s="13">
        <v>2213</v>
      </c>
    </row>
    <row r="262" ht="14.25" spans="1:8">
      <c r="A262" s="24"/>
      <c r="B262" s="24"/>
      <c r="C262" s="24"/>
      <c r="D262" s="24"/>
      <c r="E262" s="16" t="s">
        <v>227</v>
      </c>
      <c r="F262" s="13">
        <v>595</v>
      </c>
      <c r="G262" s="13">
        <f t="shared" si="5"/>
        <v>1866</v>
      </c>
      <c r="H262" s="13">
        <v>2461</v>
      </c>
    </row>
    <row r="263" ht="14.25" spans="1:8">
      <c r="A263" s="24"/>
      <c r="B263" s="24"/>
      <c r="C263" s="24"/>
      <c r="D263" s="24"/>
      <c r="E263" s="18" t="s">
        <v>228</v>
      </c>
      <c r="F263" s="13">
        <v>251</v>
      </c>
      <c r="G263" s="13">
        <f t="shared" si="5"/>
        <v>107</v>
      </c>
      <c r="H263" s="13">
        <v>358</v>
      </c>
    </row>
    <row r="264" ht="14.25" spans="1:8">
      <c r="A264" s="24"/>
      <c r="B264" s="24"/>
      <c r="C264" s="24"/>
      <c r="D264" s="24"/>
      <c r="E264" s="18" t="s">
        <v>229</v>
      </c>
      <c r="F264" s="13"/>
      <c r="G264" s="13">
        <f t="shared" si="5"/>
        <v>1217</v>
      </c>
      <c r="H264" s="13">
        <v>1217</v>
      </c>
    </row>
    <row r="265" ht="14.25" spans="1:8">
      <c r="A265" s="24"/>
      <c r="B265" s="24"/>
      <c r="C265" s="24"/>
      <c r="D265" s="24"/>
      <c r="E265" s="18" t="s">
        <v>230</v>
      </c>
      <c r="F265" s="13">
        <v>294</v>
      </c>
      <c r="G265" s="13">
        <f t="shared" si="5"/>
        <v>173</v>
      </c>
      <c r="H265" s="13">
        <v>467</v>
      </c>
    </row>
    <row r="266" ht="14.25" spans="1:8">
      <c r="A266" s="24"/>
      <c r="B266" s="24"/>
      <c r="C266" s="24"/>
      <c r="D266" s="24"/>
      <c r="E266" s="18" t="s">
        <v>231</v>
      </c>
      <c r="F266" s="13">
        <v>50</v>
      </c>
      <c r="G266" s="13">
        <f t="shared" si="5"/>
        <v>175</v>
      </c>
      <c r="H266" s="13">
        <v>225</v>
      </c>
    </row>
    <row r="267" ht="14.25" spans="1:8">
      <c r="A267" s="24"/>
      <c r="B267" s="24"/>
      <c r="C267" s="24"/>
      <c r="D267" s="24"/>
      <c r="E267" s="19" t="s">
        <v>232</v>
      </c>
      <c r="F267" s="13"/>
      <c r="G267" s="13">
        <f t="shared" si="5"/>
        <v>159</v>
      </c>
      <c r="H267" s="13">
        <v>159</v>
      </c>
    </row>
    <row r="268" ht="14.25" spans="1:8">
      <c r="A268" s="24"/>
      <c r="B268" s="24"/>
      <c r="C268" s="24"/>
      <c r="D268" s="24"/>
      <c r="E268" s="18" t="s">
        <v>233</v>
      </c>
      <c r="F268" s="13"/>
      <c r="G268" s="13">
        <f t="shared" si="5"/>
        <v>35</v>
      </c>
      <c r="H268" s="13">
        <v>35</v>
      </c>
    </row>
    <row r="269" ht="14.25" spans="1:8">
      <c r="A269" s="24"/>
      <c r="B269" s="24"/>
      <c r="C269" s="24"/>
      <c r="D269" s="24"/>
      <c r="E269" s="16" t="s">
        <v>234</v>
      </c>
      <c r="F269" s="13">
        <v>1665</v>
      </c>
      <c r="G269" s="13">
        <f t="shared" si="5"/>
        <v>213</v>
      </c>
      <c r="H269" s="13">
        <f>SUM(H270:H274)</f>
        <v>1878</v>
      </c>
    </row>
    <row r="270" ht="14.25" spans="1:8">
      <c r="A270" s="24"/>
      <c r="B270" s="24"/>
      <c r="C270" s="24"/>
      <c r="D270" s="24"/>
      <c r="E270" s="18" t="s">
        <v>11</v>
      </c>
      <c r="F270" s="13"/>
      <c r="G270" s="13">
        <f t="shared" si="5"/>
        <v>0</v>
      </c>
      <c r="H270" s="13"/>
    </row>
    <row r="271" ht="14.25" spans="1:8">
      <c r="A271" s="24"/>
      <c r="B271" s="24"/>
      <c r="C271" s="24"/>
      <c r="D271" s="24"/>
      <c r="E271" s="18" t="s">
        <v>235</v>
      </c>
      <c r="F271" s="13"/>
      <c r="G271" s="13">
        <f t="shared" si="5"/>
        <v>33</v>
      </c>
      <c r="H271" s="13">
        <v>33</v>
      </c>
    </row>
    <row r="272" ht="14.25" spans="1:8">
      <c r="A272" s="24"/>
      <c r="B272" s="24"/>
      <c r="C272" s="24"/>
      <c r="D272" s="24"/>
      <c r="E272" s="18" t="s">
        <v>236</v>
      </c>
      <c r="F272" s="13"/>
      <c r="G272" s="13">
        <f t="shared" si="5"/>
        <v>0</v>
      </c>
      <c r="H272" s="13"/>
    </row>
    <row r="273" ht="14.25" spans="1:8">
      <c r="A273" s="24"/>
      <c r="B273" s="24"/>
      <c r="C273" s="24"/>
      <c r="D273" s="24"/>
      <c r="E273" s="18" t="s">
        <v>237</v>
      </c>
      <c r="F273" s="13">
        <v>1434</v>
      </c>
      <c r="G273" s="13">
        <f t="shared" si="5"/>
        <v>155</v>
      </c>
      <c r="H273" s="13">
        <v>1589</v>
      </c>
    </row>
    <row r="274" ht="14.25" spans="1:8">
      <c r="A274" s="24"/>
      <c r="B274" s="24"/>
      <c r="C274" s="24"/>
      <c r="D274" s="24"/>
      <c r="E274" s="18" t="s">
        <v>238</v>
      </c>
      <c r="F274" s="13">
        <v>231</v>
      </c>
      <c r="G274" s="13">
        <f t="shared" si="5"/>
        <v>25</v>
      </c>
      <c r="H274" s="13">
        <v>256</v>
      </c>
    </row>
    <row r="275" ht="14.25" spans="1:8">
      <c r="A275" s="24"/>
      <c r="B275" s="24"/>
      <c r="C275" s="24"/>
      <c r="D275" s="24"/>
      <c r="E275" s="16" t="s">
        <v>239</v>
      </c>
      <c r="F275" s="13">
        <v>53</v>
      </c>
      <c r="G275" s="13">
        <f t="shared" si="5"/>
        <v>-5</v>
      </c>
      <c r="H275" s="13">
        <v>48</v>
      </c>
    </row>
    <row r="276" ht="14.25" spans="1:8">
      <c r="A276" s="24"/>
      <c r="B276" s="24"/>
      <c r="C276" s="24"/>
      <c r="D276" s="24"/>
      <c r="E276" s="18" t="s">
        <v>240</v>
      </c>
      <c r="F276" s="13">
        <v>53</v>
      </c>
      <c r="G276" s="13">
        <f t="shared" si="5"/>
        <v>-5</v>
      </c>
      <c r="H276" s="13">
        <v>48</v>
      </c>
    </row>
    <row r="277" ht="14.25" spans="1:8">
      <c r="A277" s="24"/>
      <c r="B277" s="24"/>
      <c r="C277" s="24"/>
      <c r="D277" s="24"/>
      <c r="E277" s="16" t="s">
        <v>241</v>
      </c>
      <c r="F277" s="13">
        <v>7484</v>
      </c>
      <c r="G277" s="13">
        <f t="shared" si="5"/>
        <v>-1938</v>
      </c>
      <c r="H277" s="13">
        <f>SUM(H278:H279)</f>
        <v>5546</v>
      </c>
    </row>
    <row r="278" ht="14.25" spans="1:8">
      <c r="A278" s="24"/>
      <c r="B278" s="24"/>
      <c r="C278" s="24"/>
      <c r="D278" s="24"/>
      <c r="E278" s="18" t="s">
        <v>242</v>
      </c>
      <c r="F278" s="13">
        <v>395</v>
      </c>
      <c r="G278" s="13">
        <f t="shared" si="5"/>
        <v>1474</v>
      </c>
      <c r="H278" s="13">
        <v>1869</v>
      </c>
    </row>
    <row r="279" ht="14.25" spans="1:8">
      <c r="A279" s="24"/>
      <c r="B279" s="24"/>
      <c r="C279" s="24"/>
      <c r="D279" s="24"/>
      <c r="E279" s="18" t="s">
        <v>243</v>
      </c>
      <c r="F279" s="13">
        <v>7089</v>
      </c>
      <c r="G279" s="13">
        <f t="shared" si="5"/>
        <v>-3412</v>
      </c>
      <c r="H279" s="13">
        <v>3677</v>
      </c>
    </row>
    <row r="280" ht="14.25" spans="1:8">
      <c r="A280" s="24"/>
      <c r="B280" s="24"/>
      <c r="C280" s="24"/>
      <c r="D280" s="24"/>
      <c r="E280" s="16" t="s">
        <v>244</v>
      </c>
      <c r="F280" s="13">
        <f>SUM(F281:F282)</f>
        <v>0</v>
      </c>
      <c r="G280" s="13">
        <f t="shared" si="5"/>
        <v>166</v>
      </c>
      <c r="H280" s="13">
        <v>166</v>
      </c>
    </row>
    <row r="281" ht="14.25" spans="1:8">
      <c r="A281" s="24"/>
      <c r="B281" s="24"/>
      <c r="C281" s="24"/>
      <c r="D281" s="24"/>
      <c r="E281" s="18" t="s">
        <v>245</v>
      </c>
      <c r="F281" s="13"/>
      <c r="G281" s="13">
        <f t="shared" si="5"/>
        <v>166</v>
      </c>
      <c r="H281" s="13">
        <v>166</v>
      </c>
    </row>
    <row r="282" ht="14.25" spans="1:8">
      <c r="A282" s="24"/>
      <c r="B282" s="24"/>
      <c r="C282" s="24"/>
      <c r="D282" s="24"/>
      <c r="E282" s="18" t="s">
        <v>246</v>
      </c>
      <c r="F282" s="13"/>
      <c r="G282" s="13">
        <f t="shared" si="5"/>
        <v>0</v>
      </c>
      <c r="H282" s="13"/>
    </row>
    <row r="283" ht="14.25" spans="1:8">
      <c r="A283" s="24"/>
      <c r="B283" s="24"/>
      <c r="C283" s="24"/>
      <c r="D283" s="24"/>
      <c r="E283" s="16" t="s">
        <v>247</v>
      </c>
      <c r="F283" s="13">
        <v>706</v>
      </c>
      <c r="G283" s="13">
        <f t="shared" si="5"/>
        <v>3524</v>
      </c>
      <c r="H283" s="13">
        <f>SUM(H284:H285)</f>
        <v>4230</v>
      </c>
    </row>
    <row r="284" ht="14.25" spans="1:8">
      <c r="A284" s="24"/>
      <c r="B284" s="24"/>
      <c r="C284" s="24"/>
      <c r="D284" s="24"/>
      <c r="E284" s="18" t="s">
        <v>248</v>
      </c>
      <c r="F284" s="13">
        <v>706</v>
      </c>
      <c r="G284" s="13">
        <f t="shared" si="5"/>
        <v>-386</v>
      </c>
      <c r="H284" s="13">
        <v>320</v>
      </c>
    </row>
    <row r="285" ht="14.25" spans="1:8">
      <c r="A285" s="24"/>
      <c r="B285" s="24"/>
      <c r="C285" s="24"/>
      <c r="D285" s="24"/>
      <c r="E285" s="18" t="s">
        <v>249</v>
      </c>
      <c r="F285" s="13"/>
      <c r="G285" s="13">
        <f t="shared" si="5"/>
        <v>3910</v>
      </c>
      <c r="H285" s="13">
        <v>3910</v>
      </c>
    </row>
    <row r="286" ht="14.25" spans="1:8">
      <c r="A286" s="24"/>
      <c r="B286" s="24"/>
      <c r="C286" s="24"/>
      <c r="D286" s="24"/>
      <c r="E286" s="16" t="s">
        <v>250</v>
      </c>
      <c r="F286" s="13">
        <v>4</v>
      </c>
      <c r="G286" s="13">
        <f t="shared" si="5"/>
        <v>105</v>
      </c>
      <c r="H286" s="13">
        <v>109</v>
      </c>
    </row>
    <row r="287" ht="14.25" spans="1:8">
      <c r="A287" s="24"/>
      <c r="B287" s="24"/>
      <c r="C287" s="24"/>
      <c r="D287" s="24"/>
      <c r="E287" s="18" t="s">
        <v>251</v>
      </c>
      <c r="F287" s="13">
        <v>4</v>
      </c>
      <c r="G287" s="13">
        <f t="shared" si="5"/>
        <v>-3</v>
      </c>
      <c r="H287" s="13">
        <v>1</v>
      </c>
    </row>
    <row r="288" ht="14.25" spans="1:8">
      <c r="A288" s="24"/>
      <c r="B288" s="24"/>
      <c r="C288" s="24"/>
      <c r="D288" s="24"/>
      <c r="E288" s="18" t="s">
        <v>252</v>
      </c>
      <c r="F288" s="13"/>
      <c r="G288" s="13">
        <f t="shared" si="5"/>
        <v>108</v>
      </c>
      <c r="H288" s="13">
        <v>108</v>
      </c>
    </row>
    <row r="289" ht="14.25" spans="1:8">
      <c r="A289" s="24"/>
      <c r="B289" s="24"/>
      <c r="C289" s="24"/>
      <c r="D289" s="24"/>
      <c r="E289" s="16" t="s">
        <v>253</v>
      </c>
      <c r="F289" s="13">
        <v>24740</v>
      </c>
      <c r="G289" s="13">
        <f t="shared" si="5"/>
        <v>47302</v>
      </c>
      <c r="H289" s="13">
        <f>SUM(H290:H291)</f>
        <v>72042</v>
      </c>
    </row>
    <row r="290" ht="14.25" spans="1:8">
      <c r="A290" s="24"/>
      <c r="B290" s="24"/>
      <c r="C290" s="24"/>
      <c r="D290" s="24"/>
      <c r="E290" s="18" t="s">
        <v>254</v>
      </c>
      <c r="F290" s="13">
        <v>4183</v>
      </c>
      <c r="G290" s="13">
        <f t="shared" si="5"/>
        <v>44147</v>
      </c>
      <c r="H290" s="13">
        <v>48330</v>
      </c>
    </row>
    <row r="291" ht="14.25" spans="1:8">
      <c r="A291" s="24"/>
      <c r="B291" s="24"/>
      <c r="C291" s="24"/>
      <c r="D291" s="24"/>
      <c r="E291" s="18" t="s">
        <v>255</v>
      </c>
      <c r="F291" s="13">
        <v>20557</v>
      </c>
      <c r="G291" s="13">
        <f t="shared" si="5"/>
        <v>3155</v>
      </c>
      <c r="H291" s="13">
        <v>23712</v>
      </c>
    </row>
    <row r="292" ht="14.25" spans="1:8">
      <c r="A292" s="24"/>
      <c r="B292" s="24"/>
      <c r="C292" s="24"/>
      <c r="D292" s="24"/>
      <c r="E292" s="16" t="s">
        <v>256</v>
      </c>
      <c r="F292" s="13">
        <v>229</v>
      </c>
      <c r="G292" s="13">
        <f t="shared" si="5"/>
        <v>-34</v>
      </c>
      <c r="H292" s="13">
        <v>195</v>
      </c>
    </row>
    <row r="293" ht="14.25" spans="1:8">
      <c r="A293" s="24"/>
      <c r="B293" s="24"/>
      <c r="C293" s="24"/>
      <c r="D293" s="24"/>
      <c r="E293" s="18" t="s">
        <v>11</v>
      </c>
      <c r="F293" s="13">
        <v>117</v>
      </c>
      <c r="G293" s="13">
        <f t="shared" si="5"/>
        <v>-37</v>
      </c>
      <c r="H293" s="13">
        <v>80</v>
      </c>
    </row>
    <row r="294" ht="14.25" spans="1:8">
      <c r="A294" s="24"/>
      <c r="B294" s="24"/>
      <c r="C294" s="24"/>
      <c r="D294" s="24"/>
      <c r="E294" s="18" t="s">
        <v>257</v>
      </c>
      <c r="F294" s="13"/>
      <c r="G294" s="13">
        <f t="shared" si="5"/>
        <v>0</v>
      </c>
      <c r="H294" s="13"/>
    </row>
    <row r="295" ht="14.25" spans="1:8">
      <c r="A295" s="24"/>
      <c r="B295" s="24"/>
      <c r="C295" s="24"/>
      <c r="D295" s="24"/>
      <c r="E295" s="18" t="s">
        <v>19</v>
      </c>
      <c r="F295" s="13">
        <v>112</v>
      </c>
      <c r="G295" s="13">
        <f t="shared" si="5"/>
        <v>3</v>
      </c>
      <c r="H295" s="13">
        <v>115</v>
      </c>
    </row>
    <row r="296" ht="14.25" spans="1:8">
      <c r="A296" s="24"/>
      <c r="B296" s="24"/>
      <c r="C296" s="24"/>
      <c r="D296" s="24"/>
      <c r="E296" s="16" t="s">
        <v>258</v>
      </c>
      <c r="F296" s="13">
        <v>11094</v>
      </c>
      <c r="G296" s="13">
        <f t="shared" si="5"/>
        <v>-10146</v>
      </c>
      <c r="H296" s="13">
        <v>948</v>
      </c>
    </row>
    <row r="297" ht="14.25" spans="1:8">
      <c r="A297" s="24"/>
      <c r="B297" s="24"/>
      <c r="C297" s="24"/>
      <c r="D297" s="24"/>
      <c r="E297" s="18" t="s">
        <v>258</v>
      </c>
      <c r="F297" s="13">
        <v>11094</v>
      </c>
      <c r="G297" s="13">
        <f t="shared" si="5"/>
        <v>-10146</v>
      </c>
      <c r="H297" s="13">
        <v>948</v>
      </c>
    </row>
    <row r="298" ht="14.25" spans="1:8">
      <c r="A298" s="24"/>
      <c r="B298" s="24"/>
      <c r="C298" s="24"/>
      <c r="D298" s="24"/>
      <c r="E298" s="12" t="s">
        <v>259</v>
      </c>
      <c r="F298" s="13">
        <f t="shared" ref="F298:H298" si="6">F299+F302+F306+F309+F318+F321+F325+F330+F332+F335+F338+F344+F346</f>
        <v>47836</v>
      </c>
      <c r="G298" s="13">
        <f t="shared" si="6"/>
        <v>7514</v>
      </c>
      <c r="H298" s="13">
        <f t="shared" si="6"/>
        <v>55350</v>
      </c>
    </row>
    <row r="299" ht="14.25" spans="1:8">
      <c r="A299" s="24"/>
      <c r="B299" s="24"/>
      <c r="C299" s="24"/>
      <c r="D299" s="24"/>
      <c r="E299" s="16" t="s">
        <v>260</v>
      </c>
      <c r="F299" s="13">
        <v>370</v>
      </c>
      <c r="G299" s="13">
        <f t="shared" si="5"/>
        <v>-62</v>
      </c>
      <c r="H299" s="13">
        <v>308</v>
      </c>
    </row>
    <row r="300" ht="14.25" spans="1:8">
      <c r="A300" s="24"/>
      <c r="B300" s="24"/>
      <c r="C300" s="24"/>
      <c r="D300" s="24"/>
      <c r="E300" s="18" t="s">
        <v>11</v>
      </c>
      <c r="F300" s="13">
        <v>370</v>
      </c>
      <c r="G300" s="13">
        <f t="shared" si="5"/>
        <v>-62</v>
      </c>
      <c r="H300" s="13">
        <v>308</v>
      </c>
    </row>
    <row r="301" ht="14.25" spans="1:8">
      <c r="A301" s="24"/>
      <c r="B301" s="24"/>
      <c r="C301" s="24"/>
      <c r="D301" s="24"/>
      <c r="E301" s="18" t="s">
        <v>261</v>
      </c>
      <c r="F301" s="13"/>
      <c r="G301" s="13">
        <f t="shared" si="5"/>
        <v>0</v>
      </c>
      <c r="H301" s="13"/>
    </row>
    <row r="302" ht="14.25" spans="1:8">
      <c r="A302" s="24"/>
      <c r="B302" s="24"/>
      <c r="C302" s="24"/>
      <c r="D302" s="24"/>
      <c r="E302" s="16" t="s">
        <v>262</v>
      </c>
      <c r="F302" s="13">
        <v>9880</v>
      </c>
      <c r="G302" s="13">
        <f t="shared" si="5"/>
        <v>-441</v>
      </c>
      <c r="H302" s="13">
        <f>SUM(H303:H305)</f>
        <v>9439</v>
      </c>
    </row>
    <row r="303" ht="14.25" spans="1:8">
      <c r="A303" s="24"/>
      <c r="B303" s="24"/>
      <c r="C303" s="24"/>
      <c r="D303" s="24"/>
      <c r="E303" s="18" t="s">
        <v>263</v>
      </c>
      <c r="F303" s="13">
        <v>6492</v>
      </c>
      <c r="G303" s="13">
        <f t="shared" si="5"/>
        <v>-934</v>
      </c>
      <c r="H303" s="13">
        <v>5558</v>
      </c>
    </row>
    <row r="304" ht="14.25" spans="1:8">
      <c r="A304" s="24"/>
      <c r="B304" s="24"/>
      <c r="C304" s="24"/>
      <c r="D304" s="24"/>
      <c r="E304" s="18" t="s">
        <v>264</v>
      </c>
      <c r="F304" s="13">
        <v>3042</v>
      </c>
      <c r="G304" s="13">
        <f t="shared" si="5"/>
        <v>256</v>
      </c>
      <c r="H304" s="13">
        <v>3298</v>
      </c>
    </row>
    <row r="305" ht="14.25" spans="1:8">
      <c r="A305" s="24"/>
      <c r="B305" s="24"/>
      <c r="C305" s="24"/>
      <c r="D305" s="24"/>
      <c r="E305" s="18" t="s">
        <v>265</v>
      </c>
      <c r="F305" s="13">
        <v>346</v>
      </c>
      <c r="G305" s="13">
        <f t="shared" si="5"/>
        <v>237</v>
      </c>
      <c r="H305" s="13">
        <v>583</v>
      </c>
    </row>
    <row r="306" ht="14.25" spans="1:8">
      <c r="A306" s="24"/>
      <c r="B306" s="24"/>
      <c r="C306" s="24"/>
      <c r="D306" s="24"/>
      <c r="E306" s="16" t="s">
        <v>266</v>
      </c>
      <c r="F306" s="13">
        <v>8117</v>
      </c>
      <c r="G306" s="13">
        <f t="shared" si="5"/>
        <v>3894</v>
      </c>
      <c r="H306" s="13">
        <f>H307+H308</f>
        <v>12011</v>
      </c>
    </row>
    <row r="307" ht="14.25" spans="1:8">
      <c r="A307" s="24"/>
      <c r="B307" s="24"/>
      <c r="C307" s="24"/>
      <c r="D307" s="24"/>
      <c r="E307" s="18" t="s">
        <v>267</v>
      </c>
      <c r="F307" s="13">
        <v>7308</v>
      </c>
      <c r="G307" s="13">
        <f t="shared" si="5"/>
        <v>3340</v>
      </c>
      <c r="H307" s="13">
        <v>10648</v>
      </c>
    </row>
    <row r="308" ht="14.25" spans="1:8">
      <c r="A308" s="24"/>
      <c r="B308" s="24"/>
      <c r="C308" s="24"/>
      <c r="D308" s="24"/>
      <c r="E308" s="18" t="s">
        <v>268</v>
      </c>
      <c r="F308" s="13">
        <v>809</v>
      </c>
      <c r="G308" s="13">
        <f t="shared" si="5"/>
        <v>554</v>
      </c>
      <c r="H308" s="13">
        <v>1363</v>
      </c>
    </row>
    <row r="309" ht="14.25" spans="1:8">
      <c r="A309" s="24"/>
      <c r="B309" s="24"/>
      <c r="C309" s="24"/>
      <c r="D309" s="24"/>
      <c r="E309" s="16" t="s">
        <v>269</v>
      </c>
      <c r="F309" s="13">
        <v>7827</v>
      </c>
      <c r="G309" s="13">
        <f t="shared" si="5"/>
        <v>928</v>
      </c>
      <c r="H309" s="13">
        <f>SUM(H310:H317)</f>
        <v>8755</v>
      </c>
    </row>
    <row r="310" ht="14.25" spans="1:8">
      <c r="A310" s="24"/>
      <c r="B310" s="24"/>
      <c r="C310" s="24"/>
      <c r="D310" s="24"/>
      <c r="E310" s="18" t="s">
        <v>270</v>
      </c>
      <c r="F310" s="13">
        <v>1428</v>
      </c>
      <c r="G310" s="13">
        <f t="shared" si="5"/>
        <v>318</v>
      </c>
      <c r="H310" s="13">
        <v>1746</v>
      </c>
    </row>
    <row r="311" ht="14.25" spans="1:8">
      <c r="A311" s="24"/>
      <c r="B311" s="24"/>
      <c r="C311" s="24"/>
      <c r="D311" s="24"/>
      <c r="E311" s="18" t="s">
        <v>271</v>
      </c>
      <c r="F311" s="13"/>
      <c r="G311" s="13">
        <f t="shared" si="5"/>
        <v>0</v>
      </c>
      <c r="H311" s="13"/>
    </row>
    <row r="312" ht="14.25" spans="1:8">
      <c r="A312" s="24"/>
      <c r="B312" s="24"/>
      <c r="C312" s="24"/>
      <c r="D312" s="24"/>
      <c r="E312" s="18" t="s">
        <v>272</v>
      </c>
      <c r="F312" s="13">
        <v>1000</v>
      </c>
      <c r="G312" s="13">
        <f t="shared" si="5"/>
        <v>-134</v>
      </c>
      <c r="H312" s="13">
        <v>866</v>
      </c>
    </row>
    <row r="313" ht="14.25" spans="1:8">
      <c r="A313" s="24"/>
      <c r="B313" s="24"/>
      <c r="C313" s="24"/>
      <c r="D313" s="24"/>
      <c r="E313" s="18" t="s">
        <v>273</v>
      </c>
      <c r="F313" s="13"/>
      <c r="G313" s="13">
        <f t="shared" si="5"/>
        <v>0</v>
      </c>
      <c r="H313" s="13"/>
    </row>
    <row r="314" ht="14.25" spans="1:8">
      <c r="A314" s="24"/>
      <c r="B314" s="24"/>
      <c r="C314" s="24"/>
      <c r="D314" s="24"/>
      <c r="E314" s="18" t="s">
        <v>274</v>
      </c>
      <c r="F314" s="13">
        <v>4276</v>
      </c>
      <c r="G314" s="13">
        <f t="shared" si="5"/>
        <v>659</v>
      </c>
      <c r="H314" s="13">
        <v>4935</v>
      </c>
    </row>
    <row r="315" ht="14.25" spans="1:8">
      <c r="A315" s="24"/>
      <c r="B315" s="24"/>
      <c r="C315" s="24"/>
      <c r="D315" s="24"/>
      <c r="E315" s="18" t="s">
        <v>275</v>
      </c>
      <c r="F315" s="13">
        <v>117</v>
      </c>
      <c r="G315" s="13">
        <f t="shared" si="5"/>
        <v>-49</v>
      </c>
      <c r="H315" s="13">
        <v>68</v>
      </c>
    </row>
    <row r="316" ht="14.25" spans="1:8">
      <c r="A316" s="24"/>
      <c r="B316" s="24"/>
      <c r="C316" s="24"/>
      <c r="D316" s="24"/>
      <c r="E316" s="18" t="s">
        <v>276</v>
      </c>
      <c r="F316" s="13"/>
      <c r="G316" s="13">
        <f t="shared" si="5"/>
        <v>0</v>
      </c>
      <c r="H316" s="13"/>
    </row>
    <row r="317" ht="14.25" spans="1:8">
      <c r="A317" s="24"/>
      <c r="B317" s="24"/>
      <c r="C317" s="24"/>
      <c r="D317" s="24"/>
      <c r="E317" s="18" t="s">
        <v>277</v>
      </c>
      <c r="F317" s="13">
        <v>1006</v>
      </c>
      <c r="G317" s="13">
        <f t="shared" si="5"/>
        <v>134</v>
      </c>
      <c r="H317" s="13">
        <v>1140</v>
      </c>
    </row>
    <row r="318" ht="14.25" spans="1:8">
      <c r="A318" s="24"/>
      <c r="B318" s="24"/>
      <c r="C318" s="24"/>
      <c r="D318" s="24"/>
      <c r="E318" s="16" t="s">
        <v>278</v>
      </c>
      <c r="F318" s="13"/>
      <c r="G318" s="13">
        <f t="shared" si="5"/>
        <v>0</v>
      </c>
      <c r="H318" s="13"/>
    </row>
    <row r="319" ht="14.25" spans="1:8">
      <c r="A319" s="24"/>
      <c r="B319" s="24"/>
      <c r="C319" s="24"/>
      <c r="D319" s="24"/>
      <c r="E319" s="18" t="s">
        <v>279</v>
      </c>
      <c r="F319" s="13"/>
      <c r="G319" s="13">
        <f t="shared" si="5"/>
        <v>0</v>
      </c>
      <c r="H319" s="13"/>
    </row>
    <row r="320" ht="14.25" spans="1:8">
      <c r="A320" s="24"/>
      <c r="B320" s="24"/>
      <c r="C320" s="24"/>
      <c r="D320" s="24"/>
      <c r="E320" s="18" t="s">
        <v>280</v>
      </c>
      <c r="F320" s="13"/>
      <c r="G320" s="13">
        <f t="shared" si="5"/>
        <v>0</v>
      </c>
      <c r="H320" s="13"/>
    </row>
    <row r="321" ht="14.25" spans="1:8">
      <c r="A321" s="24"/>
      <c r="B321" s="24"/>
      <c r="C321" s="24"/>
      <c r="D321" s="24"/>
      <c r="E321" s="16" t="s">
        <v>281</v>
      </c>
      <c r="F321" s="13">
        <v>4572</v>
      </c>
      <c r="G321" s="13">
        <f t="shared" si="5"/>
        <v>5622</v>
      </c>
      <c r="H321" s="13">
        <v>10194</v>
      </c>
    </row>
    <row r="322" ht="14.25" spans="1:8">
      <c r="A322" s="24"/>
      <c r="B322" s="24"/>
      <c r="C322" s="24"/>
      <c r="D322" s="24"/>
      <c r="E322" s="18" t="s">
        <v>282</v>
      </c>
      <c r="F322" s="13"/>
      <c r="G322" s="13">
        <f t="shared" si="5"/>
        <v>0</v>
      </c>
      <c r="H322" s="13"/>
    </row>
    <row r="323" ht="14.25" spans="1:8">
      <c r="A323" s="24"/>
      <c r="B323" s="24"/>
      <c r="C323" s="24"/>
      <c r="D323" s="24"/>
      <c r="E323" s="18" t="s">
        <v>283</v>
      </c>
      <c r="F323" s="13">
        <v>4572</v>
      </c>
      <c r="G323" s="13">
        <f t="shared" si="5"/>
        <v>5622</v>
      </c>
      <c r="H323" s="13">
        <v>10194</v>
      </c>
    </row>
    <row r="324" ht="14.25" spans="1:8">
      <c r="A324" s="24"/>
      <c r="B324" s="24"/>
      <c r="C324" s="24"/>
      <c r="D324" s="24"/>
      <c r="E324" s="18" t="s">
        <v>284</v>
      </c>
      <c r="F324" s="13">
        <v>1335</v>
      </c>
      <c r="G324" s="13">
        <f t="shared" si="5"/>
        <v>-1335</v>
      </c>
      <c r="H324" s="13"/>
    </row>
    <row r="325" ht="14.25" spans="1:8">
      <c r="A325" s="24"/>
      <c r="B325" s="24"/>
      <c r="C325" s="24"/>
      <c r="D325" s="24"/>
      <c r="E325" s="16" t="s">
        <v>285</v>
      </c>
      <c r="F325" s="13">
        <v>8420</v>
      </c>
      <c r="G325" s="13">
        <f t="shared" ref="G325:G388" si="7">H325-F325</f>
        <v>252</v>
      </c>
      <c r="H325" s="13">
        <f>SUM(H326:H329)</f>
        <v>8672</v>
      </c>
    </row>
    <row r="326" ht="14.25" spans="1:8">
      <c r="A326" s="24"/>
      <c r="B326" s="24"/>
      <c r="C326" s="24"/>
      <c r="D326" s="24"/>
      <c r="E326" s="18" t="s">
        <v>286</v>
      </c>
      <c r="F326" s="13">
        <v>1365</v>
      </c>
      <c r="G326" s="13">
        <f t="shared" si="7"/>
        <v>152</v>
      </c>
      <c r="H326" s="13">
        <v>1517</v>
      </c>
    </row>
    <row r="327" ht="14.25" spans="1:8">
      <c r="A327" s="24"/>
      <c r="B327" s="24"/>
      <c r="C327" s="24"/>
      <c r="D327" s="24"/>
      <c r="E327" s="18" t="s">
        <v>287</v>
      </c>
      <c r="F327" s="13">
        <v>6228</v>
      </c>
      <c r="G327" s="13">
        <f t="shared" si="7"/>
        <v>-178</v>
      </c>
      <c r="H327" s="13">
        <v>6050</v>
      </c>
    </row>
    <row r="328" ht="14.25" spans="1:8">
      <c r="A328" s="24"/>
      <c r="B328" s="24"/>
      <c r="C328" s="24"/>
      <c r="D328" s="24"/>
      <c r="E328" s="18" t="s">
        <v>288</v>
      </c>
      <c r="F328" s="13">
        <v>827</v>
      </c>
      <c r="G328" s="13">
        <f t="shared" si="7"/>
        <v>-117</v>
      </c>
      <c r="H328" s="13">
        <v>710</v>
      </c>
    </row>
    <row r="329" ht="14.25" spans="1:8">
      <c r="A329" s="24"/>
      <c r="B329" s="24"/>
      <c r="C329" s="24"/>
      <c r="D329" s="24"/>
      <c r="E329" s="18" t="s">
        <v>289</v>
      </c>
      <c r="F329" s="13"/>
      <c r="G329" s="13">
        <f t="shared" si="7"/>
        <v>395</v>
      </c>
      <c r="H329" s="13">
        <v>395</v>
      </c>
    </row>
    <row r="330" ht="14.25" spans="1:8">
      <c r="A330" s="24"/>
      <c r="B330" s="24"/>
      <c r="C330" s="24"/>
      <c r="D330" s="24"/>
      <c r="E330" s="16" t="s">
        <v>290</v>
      </c>
      <c r="F330" s="13">
        <v>4099</v>
      </c>
      <c r="G330" s="13">
        <f t="shared" si="7"/>
        <v>-825</v>
      </c>
      <c r="H330" s="13">
        <v>3274</v>
      </c>
    </row>
    <row r="331" ht="14.25" spans="1:8">
      <c r="A331" s="24"/>
      <c r="B331" s="24"/>
      <c r="C331" s="24"/>
      <c r="D331" s="24"/>
      <c r="E331" s="18" t="s">
        <v>291</v>
      </c>
      <c r="F331" s="13">
        <v>4099</v>
      </c>
      <c r="G331" s="13">
        <f t="shared" si="7"/>
        <v>-825</v>
      </c>
      <c r="H331" s="13">
        <v>3274</v>
      </c>
    </row>
    <row r="332" ht="14.25" spans="1:8">
      <c r="A332" s="24"/>
      <c r="B332" s="24"/>
      <c r="C332" s="24"/>
      <c r="D332" s="24"/>
      <c r="E332" s="16" t="s">
        <v>292</v>
      </c>
      <c r="F332" s="13">
        <v>3874</v>
      </c>
      <c r="G332" s="13">
        <f t="shared" si="7"/>
        <v>-1829</v>
      </c>
      <c r="H332" s="13">
        <f>H333</f>
        <v>2045</v>
      </c>
    </row>
    <row r="333" ht="14.25" spans="1:8">
      <c r="A333" s="24"/>
      <c r="B333" s="24"/>
      <c r="C333" s="24"/>
      <c r="D333" s="24"/>
      <c r="E333" s="18" t="s">
        <v>293</v>
      </c>
      <c r="F333" s="13">
        <v>3874</v>
      </c>
      <c r="G333" s="13">
        <f t="shared" si="7"/>
        <v>-1829</v>
      </c>
      <c r="H333" s="13">
        <v>2045</v>
      </c>
    </row>
    <row r="334" ht="14.25" spans="1:8">
      <c r="A334" s="24"/>
      <c r="B334" s="24"/>
      <c r="C334" s="24"/>
      <c r="D334" s="24"/>
      <c r="E334" s="18" t="s">
        <v>294</v>
      </c>
      <c r="F334" s="13"/>
      <c r="G334" s="13">
        <f t="shared" si="7"/>
        <v>0</v>
      </c>
      <c r="H334" s="13"/>
    </row>
    <row r="335" ht="14.25" spans="1:8">
      <c r="A335" s="24"/>
      <c r="B335" s="24"/>
      <c r="C335" s="24"/>
      <c r="D335" s="24"/>
      <c r="E335" s="16" t="s">
        <v>295</v>
      </c>
      <c r="F335" s="13">
        <v>61</v>
      </c>
      <c r="G335" s="13">
        <f t="shared" si="7"/>
        <v>-7</v>
      </c>
      <c r="H335" s="13">
        <v>54</v>
      </c>
    </row>
    <row r="336" ht="14.25" spans="1:8">
      <c r="A336" s="24"/>
      <c r="B336" s="24"/>
      <c r="C336" s="24"/>
      <c r="D336" s="24"/>
      <c r="E336" s="18" t="s">
        <v>296</v>
      </c>
      <c r="F336" s="13">
        <v>61</v>
      </c>
      <c r="G336" s="13">
        <f t="shared" si="7"/>
        <v>-7</v>
      </c>
      <c r="H336" s="13">
        <v>54</v>
      </c>
    </row>
    <row r="337" ht="14.25" spans="1:8">
      <c r="A337" s="24"/>
      <c r="B337" s="24"/>
      <c r="C337" s="24"/>
      <c r="D337" s="24"/>
      <c r="E337" s="18" t="s">
        <v>297</v>
      </c>
      <c r="F337" s="13"/>
      <c r="G337" s="13">
        <f t="shared" si="7"/>
        <v>0</v>
      </c>
      <c r="H337" s="13"/>
    </row>
    <row r="338" ht="14.25" spans="1:8">
      <c r="A338" s="24"/>
      <c r="B338" s="24"/>
      <c r="C338" s="24"/>
      <c r="D338" s="24"/>
      <c r="E338" s="16" t="s">
        <v>298</v>
      </c>
      <c r="F338" s="13">
        <v>605</v>
      </c>
      <c r="G338" s="13">
        <f t="shared" si="7"/>
        <v>-38</v>
      </c>
      <c r="H338" s="13">
        <v>567</v>
      </c>
    </row>
    <row r="339" ht="14.25" spans="1:8">
      <c r="A339" s="24"/>
      <c r="B339" s="24"/>
      <c r="C339" s="24"/>
      <c r="D339" s="24"/>
      <c r="E339" s="18" t="s">
        <v>11</v>
      </c>
      <c r="F339" s="13">
        <v>110</v>
      </c>
      <c r="G339" s="13">
        <f t="shared" si="7"/>
        <v>-14</v>
      </c>
      <c r="H339" s="13">
        <v>96</v>
      </c>
    </row>
    <row r="340" ht="14.25" spans="1:8">
      <c r="A340" s="24"/>
      <c r="B340" s="24"/>
      <c r="C340" s="24"/>
      <c r="D340" s="24"/>
      <c r="E340" s="18" t="s">
        <v>299</v>
      </c>
      <c r="F340" s="13"/>
      <c r="G340" s="13">
        <f t="shared" si="7"/>
        <v>0</v>
      </c>
      <c r="H340" s="13"/>
    </row>
    <row r="341" ht="14.25" spans="1:8">
      <c r="A341" s="24"/>
      <c r="B341" s="24"/>
      <c r="C341" s="24"/>
      <c r="D341" s="24"/>
      <c r="E341" s="18" t="s">
        <v>300</v>
      </c>
      <c r="F341" s="13"/>
      <c r="G341" s="13">
        <f t="shared" si="7"/>
        <v>0</v>
      </c>
      <c r="H341" s="13"/>
    </row>
    <row r="342" ht="14.25" spans="1:8">
      <c r="A342" s="24"/>
      <c r="B342" s="24"/>
      <c r="C342" s="24"/>
      <c r="D342" s="24"/>
      <c r="E342" s="18" t="s">
        <v>19</v>
      </c>
      <c r="F342" s="13">
        <v>468</v>
      </c>
      <c r="G342" s="13">
        <f t="shared" si="7"/>
        <v>-23</v>
      </c>
      <c r="H342" s="13">
        <v>445</v>
      </c>
    </row>
    <row r="343" ht="14.25" spans="1:8">
      <c r="A343" s="24"/>
      <c r="B343" s="24"/>
      <c r="C343" s="24"/>
      <c r="D343" s="24"/>
      <c r="E343" s="18" t="s">
        <v>301</v>
      </c>
      <c r="F343" s="13">
        <v>27</v>
      </c>
      <c r="G343" s="13">
        <f t="shared" si="7"/>
        <v>-1</v>
      </c>
      <c r="H343" s="13">
        <v>26</v>
      </c>
    </row>
    <row r="344" ht="14.25" spans="1:8">
      <c r="A344" s="24"/>
      <c r="B344" s="24"/>
      <c r="C344" s="24"/>
      <c r="D344" s="24"/>
      <c r="E344" s="16" t="s">
        <v>302</v>
      </c>
      <c r="F344" s="13">
        <v>4</v>
      </c>
      <c r="G344" s="13">
        <f t="shared" si="7"/>
        <v>15</v>
      </c>
      <c r="H344" s="13">
        <v>19</v>
      </c>
    </row>
    <row r="345" ht="14.25" spans="1:8">
      <c r="A345" s="24"/>
      <c r="B345" s="24"/>
      <c r="C345" s="24"/>
      <c r="D345" s="24"/>
      <c r="E345" s="19" t="s">
        <v>279</v>
      </c>
      <c r="F345" s="13">
        <v>4</v>
      </c>
      <c r="G345" s="13">
        <f t="shared" si="7"/>
        <v>15</v>
      </c>
      <c r="H345" s="13">
        <v>19</v>
      </c>
    </row>
    <row r="346" ht="14.25" spans="1:8">
      <c r="A346" s="24"/>
      <c r="B346" s="24"/>
      <c r="C346" s="24"/>
      <c r="D346" s="24"/>
      <c r="E346" s="16" t="s">
        <v>303</v>
      </c>
      <c r="F346" s="13">
        <v>7</v>
      </c>
      <c r="G346" s="13">
        <f t="shared" si="7"/>
        <v>5</v>
      </c>
      <c r="H346" s="13">
        <v>12</v>
      </c>
    </row>
    <row r="347" ht="14.25" spans="1:8">
      <c r="A347" s="24"/>
      <c r="B347" s="24"/>
      <c r="C347" s="24"/>
      <c r="D347" s="24"/>
      <c r="E347" s="18" t="s">
        <v>303</v>
      </c>
      <c r="F347" s="13">
        <v>7</v>
      </c>
      <c r="G347" s="13">
        <f t="shared" si="7"/>
        <v>5</v>
      </c>
      <c r="H347" s="13">
        <v>12</v>
      </c>
    </row>
    <row r="348" ht="14.25" spans="1:8">
      <c r="A348" s="24"/>
      <c r="B348" s="24"/>
      <c r="C348" s="24"/>
      <c r="D348" s="24"/>
      <c r="E348" s="12" t="s">
        <v>304</v>
      </c>
      <c r="F348" s="13">
        <v>7319</v>
      </c>
      <c r="G348" s="13">
        <f t="shared" si="7"/>
        <v>4381</v>
      </c>
      <c r="H348" s="13">
        <f>H349+H356+H360+H363+H367+H371</f>
        <v>11700</v>
      </c>
    </row>
    <row r="349" ht="14.25" spans="1:8">
      <c r="A349" s="24"/>
      <c r="B349" s="24"/>
      <c r="C349" s="24"/>
      <c r="D349" s="24"/>
      <c r="E349" s="16" t="s">
        <v>305</v>
      </c>
      <c r="F349" s="13">
        <f>SUM(F350:F353)</f>
        <v>0</v>
      </c>
      <c r="G349" s="13">
        <f t="shared" si="7"/>
        <v>146</v>
      </c>
      <c r="H349" s="13">
        <v>146</v>
      </c>
    </row>
    <row r="350" ht="14.25" spans="1:8">
      <c r="A350" s="24"/>
      <c r="B350" s="24"/>
      <c r="C350" s="24"/>
      <c r="D350" s="24"/>
      <c r="E350" s="18" t="s">
        <v>11</v>
      </c>
      <c r="F350" s="13"/>
      <c r="G350" s="13">
        <f t="shared" si="7"/>
        <v>146</v>
      </c>
      <c r="H350" s="13">
        <v>146</v>
      </c>
    </row>
    <row r="351" ht="14.25" spans="1:8">
      <c r="A351" s="24"/>
      <c r="B351" s="24"/>
      <c r="C351" s="24"/>
      <c r="D351" s="24"/>
      <c r="E351" s="18" t="s">
        <v>306</v>
      </c>
      <c r="F351" s="13"/>
      <c r="G351" s="13">
        <f t="shared" si="7"/>
        <v>0</v>
      </c>
      <c r="H351" s="13"/>
    </row>
    <row r="352" ht="14.25" spans="1:8">
      <c r="A352" s="24"/>
      <c r="B352" s="24"/>
      <c r="C352" s="24"/>
      <c r="D352" s="24"/>
      <c r="E352" s="19" t="s">
        <v>307</v>
      </c>
      <c r="F352" s="13"/>
      <c r="G352" s="13">
        <f t="shared" si="7"/>
        <v>0</v>
      </c>
      <c r="H352" s="13"/>
    </row>
    <row r="353" ht="14.25" spans="1:8">
      <c r="A353" s="24"/>
      <c r="B353" s="24"/>
      <c r="C353" s="24"/>
      <c r="D353" s="24"/>
      <c r="E353" s="18" t="s">
        <v>308</v>
      </c>
      <c r="F353" s="13"/>
      <c r="G353" s="13">
        <f t="shared" si="7"/>
        <v>0</v>
      </c>
      <c r="H353" s="13"/>
    </row>
    <row r="354" ht="14.25" spans="1:8">
      <c r="A354" s="24"/>
      <c r="B354" s="24"/>
      <c r="C354" s="24"/>
      <c r="D354" s="24"/>
      <c r="E354" s="16" t="s">
        <v>309</v>
      </c>
      <c r="F354" s="13">
        <f>SUM(F355)</f>
        <v>0</v>
      </c>
      <c r="G354" s="13">
        <f t="shared" si="7"/>
        <v>0</v>
      </c>
      <c r="H354" s="13"/>
    </row>
    <row r="355" ht="14.25" spans="1:8">
      <c r="A355" s="24"/>
      <c r="B355" s="24"/>
      <c r="C355" s="24"/>
      <c r="D355" s="24"/>
      <c r="E355" s="18" t="s">
        <v>310</v>
      </c>
      <c r="F355" s="13"/>
      <c r="G355" s="13">
        <f t="shared" si="7"/>
        <v>0</v>
      </c>
      <c r="H355" s="13"/>
    </row>
    <row r="356" ht="14.25" spans="1:8">
      <c r="A356" s="24"/>
      <c r="B356" s="24"/>
      <c r="C356" s="24"/>
      <c r="D356" s="24"/>
      <c r="E356" s="16" t="s">
        <v>311</v>
      </c>
      <c r="F356" s="13">
        <v>2307</v>
      </c>
      <c r="G356" s="13">
        <f t="shared" si="7"/>
        <v>1982</v>
      </c>
      <c r="H356" s="13">
        <v>4289</v>
      </c>
    </row>
    <row r="357" ht="14.25" spans="1:8">
      <c r="A357" s="24"/>
      <c r="B357" s="24"/>
      <c r="C357" s="24"/>
      <c r="D357" s="24"/>
      <c r="E357" s="18" t="s">
        <v>312</v>
      </c>
      <c r="F357" s="13">
        <v>2307</v>
      </c>
      <c r="G357" s="13">
        <f t="shared" si="7"/>
        <v>1982</v>
      </c>
      <c r="H357" s="13">
        <v>4289</v>
      </c>
    </row>
    <row r="358" ht="14.25" spans="1:8">
      <c r="A358" s="24"/>
      <c r="B358" s="24"/>
      <c r="C358" s="24"/>
      <c r="D358" s="24"/>
      <c r="E358" s="18" t="s">
        <v>313</v>
      </c>
      <c r="F358" s="13"/>
      <c r="G358" s="13">
        <f t="shared" si="7"/>
        <v>0</v>
      </c>
      <c r="H358" s="13"/>
    </row>
    <row r="359" ht="14.25" spans="1:8">
      <c r="A359" s="24"/>
      <c r="B359" s="24"/>
      <c r="C359" s="24"/>
      <c r="D359" s="24"/>
      <c r="E359" s="18" t="s">
        <v>314</v>
      </c>
      <c r="F359" s="13"/>
      <c r="G359" s="13">
        <f t="shared" si="7"/>
        <v>0</v>
      </c>
      <c r="H359" s="13"/>
    </row>
    <row r="360" ht="14.25" spans="1:8">
      <c r="A360" s="24"/>
      <c r="B360" s="24"/>
      <c r="C360" s="24"/>
      <c r="D360" s="24"/>
      <c r="E360" s="16" t="s">
        <v>315</v>
      </c>
      <c r="F360" s="13">
        <v>4022</v>
      </c>
      <c r="G360" s="13">
        <f t="shared" si="7"/>
        <v>1003</v>
      </c>
      <c r="H360" s="13">
        <f>SUM(H361:H362)</f>
        <v>5025</v>
      </c>
    </row>
    <row r="361" ht="14.25" spans="1:8">
      <c r="A361" s="24"/>
      <c r="B361" s="24"/>
      <c r="C361" s="24"/>
      <c r="D361" s="24"/>
      <c r="E361" s="18" t="s">
        <v>316</v>
      </c>
      <c r="F361" s="13">
        <v>4022</v>
      </c>
      <c r="G361" s="13">
        <f t="shared" si="7"/>
        <v>838</v>
      </c>
      <c r="H361" s="13">
        <v>4860</v>
      </c>
    </row>
    <row r="362" ht="14.25" spans="1:8">
      <c r="A362" s="24"/>
      <c r="B362" s="24"/>
      <c r="C362" s="24"/>
      <c r="D362" s="24"/>
      <c r="E362" s="19" t="s">
        <v>317</v>
      </c>
      <c r="F362" s="13"/>
      <c r="G362" s="13">
        <f t="shared" si="7"/>
        <v>165</v>
      </c>
      <c r="H362" s="13">
        <v>165</v>
      </c>
    </row>
    <row r="363" ht="14.25" spans="1:8">
      <c r="A363" s="24"/>
      <c r="B363" s="24"/>
      <c r="C363" s="24"/>
      <c r="D363" s="24"/>
      <c r="E363" s="26" t="s">
        <v>318</v>
      </c>
      <c r="F363" s="13">
        <v>766</v>
      </c>
      <c r="G363" s="13">
        <f t="shared" si="7"/>
        <v>1219</v>
      </c>
      <c r="H363" s="13">
        <f>SUM(H364:H366)</f>
        <v>1985</v>
      </c>
    </row>
    <row r="364" ht="14.25" spans="1:8">
      <c r="A364" s="24"/>
      <c r="B364" s="24"/>
      <c r="C364" s="24"/>
      <c r="D364" s="24"/>
      <c r="E364" s="18" t="s">
        <v>319</v>
      </c>
      <c r="F364" s="13">
        <v>14</v>
      </c>
      <c r="G364" s="13">
        <f t="shared" si="7"/>
        <v>327</v>
      </c>
      <c r="H364" s="13">
        <v>341</v>
      </c>
    </row>
    <row r="365" ht="14.25" spans="1:8">
      <c r="A365" s="24"/>
      <c r="B365" s="24"/>
      <c r="C365" s="24"/>
      <c r="D365" s="24"/>
      <c r="E365" s="18" t="s">
        <v>320</v>
      </c>
      <c r="F365" s="13"/>
      <c r="G365" s="13">
        <f t="shared" si="7"/>
        <v>1644</v>
      </c>
      <c r="H365" s="13">
        <v>1644</v>
      </c>
    </row>
    <row r="366" ht="14.25" spans="1:8">
      <c r="A366" s="24"/>
      <c r="B366" s="24"/>
      <c r="C366" s="24"/>
      <c r="D366" s="24"/>
      <c r="E366" s="18" t="s">
        <v>321</v>
      </c>
      <c r="F366" s="13">
        <v>752</v>
      </c>
      <c r="G366" s="13">
        <f t="shared" si="7"/>
        <v>-752</v>
      </c>
      <c r="H366" s="13"/>
    </row>
    <row r="367" ht="14.25" spans="1:8">
      <c r="A367" s="24"/>
      <c r="B367" s="24"/>
      <c r="C367" s="24"/>
      <c r="D367" s="24"/>
      <c r="E367" s="26" t="s">
        <v>322</v>
      </c>
      <c r="F367" s="13">
        <v>224</v>
      </c>
      <c r="G367" s="13">
        <f t="shared" si="7"/>
        <v>-72</v>
      </c>
      <c r="H367" s="13">
        <v>152</v>
      </c>
    </row>
    <row r="368" ht="14.25" spans="1:8">
      <c r="A368" s="24"/>
      <c r="B368" s="24"/>
      <c r="C368" s="24"/>
      <c r="D368" s="24"/>
      <c r="E368" s="18" t="s">
        <v>323</v>
      </c>
      <c r="F368" s="13">
        <v>224</v>
      </c>
      <c r="G368" s="13">
        <f t="shared" si="7"/>
        <v>-72</v>
      </c>
      <c r="H368" s="13">
        <v>152</v>
      </c>
    </row>
    <row r="369" ht="14.25" spans="1:8">
      <c r="A369" s="24"/>
      <c r="B369" s="24"/>
      <c r="C369" s="24"/>
      <c r="D369" s="24"/>
      <c r="E369" s="26" t="s">
        <v>324</v>
      </c>
      <c r="F369" s="13">
        <f>SUM(F370:F372)</f>
        <v>0</v>
      </c>
      <c r="G369" s="13">
        <f t="shared" si="7"/>
        <v>0</v>
      </c>
      <c r="H369" s="13"/>
    </row>
    <row r="370" ht="14.25" spans="1:8">
      <c r="A370" s="24"/>
      <c r="B370" s="24"/>
      <c r="C370" s="24"/>
      <c r="D370" s="24"/>
      <c r="E370" s="18" t="s">
        <v>325</v>
      </c>
      <c r="F370" s="13"/>
      <c r="G370" s="13">
        <f t="shared" si="7"/>
        <v>0</v>
      </c>
      <c r="H370" s="13"/>
    </row>
    <row r="371" ht="14.25" spans="1:8">
      <c r="A371" s="24"/>
      <c r="B371" s="24"/>
      <c r="C371" s="24"/>
      <c r="D371" s="24"/>
      <c r="E371" s="16" t="s">
        <v>326</v>
      </c>
      <c r="F371" s="13"/>
      <c r="G371" s="13">
        <f t="shared" si="7"/>
        <v>103</v>
      </c>
      <c r="H371" s="13">
        <v>103</v>
      </c>
    </row>
    <row r="372" ht="14.25" spans="1:8">
      <c r="A372" s="24"/>
      <c r="B372" s="24"/>
      <c r="C372" s="24"/>
      <c r="D372" s="24"/>
      <c r="E372" s="18" t="s">
        <v>326</v>
      </c>
      <c r="F372" s="13"/>
      <c r="G372" s="13">
        <f t="shared" si="7"/>
        <v>103</v>
      </c>
      <c r="H372" s="13">
        <v>103</v>
      </c>
    </row>
    <row r="373" ht="14.25" spans="1:8">
      <c r="A373" s="24"/>
      <c r="B373" s="24"/>
      <c r="C373" s="24"/>
      <c r="D373" s="24"/>
      <c r="E373" s="16" t="s">
        <v>327</v>
      </c>
      <c r="F373" s="13">
        <f>SUM(F374:F376)</f>
        <v>0</v>
      </c>
      <c r="G373" s="13">
        <f t="shared" si="7"/>
        <v>0</v>
      </c>
      <c r="H373" s="13"/>
    </row>
    <row r="374" ht="14.25" spans="1:8">
      <c r="A374" s="24"/>
      <c r="B374" s="24"/>
      <c r="C374" s="24"/>
      <c r="D374" s="24"/>
      <c r="E374" s="18" t="s">
        <v>328</v>
      </c>
      <c r="F374" s="13"/>
      <c r="G374" s="13">
        <f t="shared" si="7"/>
        <v>0</v>
      </c>
      <c r="H374" s="13"/>
    </row>
    <row r="375" ht="14.25" spans="1:8">
      <c r="A375" s="24"/>
      <c r="B375" s="24"/>
      <c r="C375" s="24"/>
      <c r="D375" s="24"/>
      <c r="E375" s="18" t="s">
        <v>329</v>
      </c>
      <c r="F375" s="13"/>
      <c r="G375" s="13">
        <f t="shared" si="7"/>
        <v>0</v>
      </c>
      <c r="H375" s="13"/>
    </row>
    <row r="376" ht="14.25" spans="1:8">
      <c r="A376" s="24"/>
      <c r="B376" s="24"/>
      <c r="C376" s="24"/>
      <c r="D376" s="24"/>
      <c r="E376" s="26" t="s">
        <v>330</v>
      </c>
      <c r="F376" s="13"/>
      <c r="G376" s="13">
        <f t="shared" si="7"/>
        <v>0</v>
      </c>
      <c r="H376" s="13"/>
    </row>
    <row r="377" ht="14.25" spans="1:8">
      <c r="A377" s="24"/>
      <c r="B377" s="24"/>
      <c r="C377" s="24"/>
      <c r="D377" s="24"/>
      <c r="E377" s="16" t="s">
        <v>331</v>
      </c>
      <c r="F377" s="13">
        <f>SUM(F378)</f>
        <v>0</v>
      </c>
      <c r="G377" s="13">
        <f t="shared" si="7"/>
        <v>0</v>
      </c>
      <c r="H377" s="13"/>
    </row>
    <row r="378" ht="14.25" spans="1:8">
      <c r="A378" s="24"/>
      <c r="B378" s="24"/>
      <c r="C378" s="24"/>
      <c r="D378" s="24"/>
      <c r="E378" s="19" t="s">
        <v>55</v>
      </c>
      <c r="F378" s="13"/>
      <c r="G378" s="13">
        <f t="shared" si="7"/>
        <v>0</v>
      </c>
      <c r="H378" s="13"/>
    </row>
    <row r="379" ht="14.25" spans="1:8">
      <c r="A379" s="24"/>
      <c r="B379" s="24"/>
      <c r="C379" s="24"/>
      <c r="D379" s="24"/>
      <c r="E379" s="26" t="s">
        <v>332</v>
      </c>
      <c r="F379" s="13">
        <f>SUM(F380)</f>
        <v>0</v>
      </c>
      <c r="G379" s="13">
        <f t="shared" si="7"/>
        <v>0</v>
      </c>
      <c r="H379" s="13"/>
    </row>
    <row r="380" ht="14.25" spans="1:8">
      <c r="A380" s="24"/>
      <c r="B380" s="24"/>
      <c r="C380" s="24"/>
      <c r="D380" s="24"/>
      <c r="E380" s="19" t="s">
        <v>332</v>
      </c>
      <c r="F380" s="13"/>
      <c r="G380" s="13">
        <f t="shared" si="7"/>
        <v>0</v>
      </c>
      <c r="H380" s="13"/>
    </row>
    <row r="381" ht="14.25" spans="1:8">
      <c r="A381" s="24"/>
      <c r="B381" s="24"/>
      <c r="C381" s="24"/>
      <c r="D381" s="24"/>
      <c r="E381" s="12" t="s">
        <v>333</v>
      </c>
      <c r="F381" s="13">
        <v>8171</v>
      </c>
      <c r="G381" s="13">
        <f t="shared" si="7"/>
        <v>12729</v>
      </c>
      <c r="H381" s="13">
        <f>H382+H389+H391+H394+H396+H398</f>
        <v>20900</v>
      </c>
    </row>
    <row r="382" ht="14.25" spans="1:8">
      <c r="A382" s="24"/>
      <c r="B382" s="24"/>
      <c r="C382" s="24"/>
      <c r="D382" s="24"/>
      <c r="E382" s="16" t="s">
        <v>334</v>
      </c>
      <c r="F382" s="13">
        <v>1518</v>
      </c>
      <c r="G382" s="13">
        <f t="shared" si="7"/>
        <v>1960</v>
      </c>
      <c r="H382" s="13">
        <f>SUM(H383:H388)</f>
        <v>3478</v>
      </c>
    </row>
    <row r="383" ht="14.25" spans="1:8">
      <c r="A383" s="24"/>
      <c r="B383" s="24"/>
      <c r="C383" s="24"/>
      <c r="D383" s="24"/>
      <c r="E383" s="18" t="s">
        <v>11</v>
      </c>
      <c r="F383" s="13">
        <v>316</v>
      </c>
      <c r="G383" s="13">
        <f t="shared" si="7"/>
        <v>1969</v>
      </c>
      <c r="H383" s="13">
        <v>2285</v>
      </c>
    </row>
    <row r="384" ht="14.25" spans="1:8">
      <c r="A384" s="24"/>
      <c r="B384" s="24"/>
      <c r="C384" s="24"/>
      <c r="D384" s="24"/>
      <c r="E384" s="18" t="s">
        <v>36</v>
      </c>
      <c r="F384" s="13"/>
      <c r="G384" s="13">
        <f t="shared" si="7"/>
        <v>0</v>
      </c>
      <c r="H384" s="13"/>
    </row>
    <row r="385" ht="14.25" spans="1:8">
      <c r="A385" s="24"/>
      <c r="B385" s="24"/>
      <c r="C385" s="24"/>
      <c r="D385" s="24"/>
      <c r="E385" s="18" t="s">
        <v>335</v>
      </c>
      <c r="F385" s="13">
        <v>562</v>
      </c>
      <c r="G385" s="13">
        <f t="shared" si="7"/>
        <v>-6</v>
      </c>
      <c r="H385" s="13">
        <v>556</v>
      </c>
    </row>
    <row r="386" ht="14.25" spans="1:8">
      <c r="A386" s="24"/>
      <c r="B386" s="24"/>
      <c r="C386" s="24"/>
      <c r="D386" s="24"/>
      <c r="E386" s="18" t="s">
        <v>336</v>
      </c>
      <c r="F386" s="13">
        <v>149</v>
      </c>
      <c r="G386" s="13">
        <f t="shared" si="7"/>
        <v>-5</v>
      </c>
      <c r="H386" s="13">
        <v>144</v>
      </c>
    </row>
    <row r="387" ht="14.25" spans="1:8">
      <c r="A387" s="24"/>
      <c r="B387" s="24"/>
      <c r="C387" s="24"/>
      <c r="D387" s="24"/>
      <c r="E387" s="18" t="s">
        <v>337</v>
      </c>
      <c r="F387" s="13">
        <v>214</v>
      </c>
      <c r="G387" s="13">
        <f t="shared" si="7"/>
        <v>1</v>
      </c>
      <c r="H387" s="13">
        <v>215</v>
      </c>
    </row>
    <row r="388" ht="14.25" spans="1:8">
      <c r="A388" s="24"/>
      <c r="B388" s="24"/>
      <c r="C388" s="24"/>
      <c r="D388" s="24"/>
      <c r="E388" s="18" t="s">
        <v>338</v>
      </c>
      <c r="F388" s="13">
        <v>277</v>
      </c>
      <c r="G388" s="13">
        <f t="shared" si="7"/>
        <v>1</v>
      </c>
      <c r="H388" s="13">
        <v>278</v>
      </c>
    </row>
    <row r="389" ht="14.25" spans="1:8">
      <c r="A389" s="24"/>
      <c r="B389" s="24"/>
      <c r="C389" s="24"/>
      <c r="D389" s="24"/>
      <c r="E389" s="16" t="s">
        <v>339</v>
      </c>
      <c r="F389" s="13">
        <f>SUM(F390)</f>
        <v>0</v>
      </c>
      <c r="G389" s="13">
        <f t="shared" ref="G389:G452" si="8">H389-F389</f>
        <v>2466</v>
      </c>
      <c r="H389" s="13">
        <v>2466</v>
      </c>
    </row>
    <row r="390" ht="14.25" spans="1:8">
      <c r="A390" s="24"/>
      <c r="B390" s="24"/>
      <c r="C390" s="24"/>
      <c r="D390" s="24"/>
      <c r="E390" s="18" t="s">
        <v>339</v>
      </c>
      <c r="F390" s="13"/>
      <c r="G390" s="13">
        <f t="shared" si="8"/>
        <v>2466</v>
      </c>
      <c r="H390" s="13">
        <v>2466</v>
      </c>
    </row>
    <row r="391" ht="14.25" spans="1:8">
      <c r="A391" s="24"/>
      <c r="B391" s="24"/>
      <c r="C391" s="24"/>
      <c r="D391" s="24"/>
      <c r="E391" s="16" t="s">
        <v>340</v>
      </c>
      <c r="F391" s="13">
        <v>806</v>
      </c>
      <c r="G391" s="13">
        <f t="shared" si="8"/>
        <v>8558</v>
      </c>
      <c r="H391" s="13">
        <f>SUM(H392:H393)</f>
        <v>9364</v>
      </c>
    </row>
    <row r="392" ht="14.25" spans="1:8">
      <c r="A392" s="24"/>
      <c r="B392" s="24"/>
      <c r="C392" s="24"/>
      <c r="D392" s="24"/>
      <c r="E392" s="18" t="s">
        <v>341</v>
      </c>
      <c r="F392" s="13">
        <v>25</v>
      </c>
      <c r="G392" s="13">
        <f t="shared" si="8"/>
        <v>7800</v>
      </c>
      <c r="H392" s="13">
        <v>7825</v>
      </c>
    </row>
    <row r="393" ht="14.25" spans="1:8">
      <c r="A393" s="24"/>
      <c r="B393" s="24"/>
      <c r="C393" s="24"/>
      <c r="D393" s="24"/>
      <c r="E393" s="18" t="s">
        <v>342</v>
      </c>
      <c r="F393" s="13">
        <v>781</v>
      </c>
      <c r="G393" s="13">
        <f t="shared" si="8"/>
        <v>758</v>
      </c>
      <c r="H393" s="13">
        <v>1539</v>
      </c>
    </row>
    <row r="394" ht="14.25" spans="1:8">
      <c r="A394" s="24"/>
      <c r="B394" s="24"/>
      <c r="C394" s="24"/>
      <c r="D394" s="24"/>
      <c r="E394" s="16" t="s">
        <v>343</v>
      </c>
      <c r="F394" s="13">
        <v>3964</v>
      </c>
      <c r="G394" s="13">
        <f t="shared" si="8"/>
        <v>1154</v>
      </c>
      <c r="H394" s="13">
        <v>5118</v>
      </c>
    </row>
    <row r="395" ht="14.25" spans="1:8">
      <c r="A395" s="24"/>
      <c r="B395" s="24"/>
      <c r="C395" s="24"/>
      <c r="D395" s="24"/>
      <c r="E395" s="18" t="s">
        <v>343</v>
      </c>
      <c r="F395" s="13">
        <v>3694</v>
      </c>
      <c r="G395" s="13">
        <f t="shared" si="8"/>
        <v>1424</v>
      </c>
      <c r="H395" s="13">
        <v>5118</v>
      </c>
    </row>
    <row r="396" ht="14.25" spans="1:8">
      <c r="A396" s="24"/>
      <c r="B396" s="24"/>
      <c r="C396" s="24"/>
      <c r="D396" s="24"/>
      <c r="E396" s="16" t="s">
        <v>344</v>
      </c>
      <c r="F396" s="13">
        <v>83</v>
      </c>
      <c r="G396" s="13">
        <f t="shared" si="8"/>
        <v>-2</v>
      </c>
      <c r="H396" s="13">
        <v>81</v>
      </c>
    </row>
    <row r="397" ht="14.25" spans="1:8">
      <c r="A397" s="24"/>
      <c r="B397" s="24"/>
      <c r="C397" s="24"/>
      <c r="D397" s="24"/>
      <c r="E397" s="18" t="s">
        <v>344</v>
      </c>
      <c r="F397" s="13">
        <v>83</v>
      </c>
      <c r="G397" s="13">
        <f t="shared" si="8"/>
        <v>-2</v>
      </c>
      <c r="H397" s="13">
        <v>81</v>
      </c>
    </row>
    <row r="398" ht="14.25" spans="1:8">
      <c r="A398" s="24"/>
      <c r="B398" s="24"/>
      <c r="C398" s="24"/>
      <c r="D398" s="24"/>
      <c r="E398" s="16" t="s">
        <v>345</v>
      </c>
      <c r="F398" s="13">
        <v>1800</v>
      </c>
      <c r="G398" s="13">
        <f t="shared" si="8"/>
        <v>-1407</v>
      </c>
      <c r="H398" s="13">
        <v>393</v>
      </c>
    </row>
    <row r="399" ht="14.25" spans="1:8">
      <c r="A399" s="24"/>
      <c r="B399" s="24"/>
      <c r="C399" s="24"/>
      <c r="D399" s="24"/>
      <c r="E399" s="18" t="s">
        <v>345</v>
      </c>
      <c r="F399" s="13">
        <v>1800</v>
      </c>
      <c r="G399" s="13">
        <f t="shared" si="8"/>
        <v>-1407</v>
      </c>
      <c r="H399" s="13">
        <v>393</v>
      </c>
    </row>
    <row r="400" ht="14.25" spans="1:8">
      <c r="A400" s="24"/>
      <c r="B400" s="24"/>
      <c r="C400" s="24"/>
      <c r="D400" s="24"/>
      <c r="E400" s="12" t="s">
        <v>346</v>
      </c>
      <c r="F400" s="13">
        <v>175868</v>
      </c>
      <c r="G400" s="13">
        <f t="shared" si="8"/>
        <v>15532</v>
      </c>
      <c r="H400" s="13">
        <f>H401+H420+H430+H448+H455+H462+H466+H468</f>
        <v>191400</v>
      </c>
    </row>
    <row r="401" ht="14.25" spans="1:8">
      <c r="A401" s="24"/>
      <c r="B401" s="24"/>
      <c r="C401" s="24"/>
      <c r="D401" s="24"/>
      <c r="E401" s="16" t="s">
        <v>347</v>
      </c>
      <c r="F401" s="13">
        <f>SUM(F402:F419)</f>
        <v>106557</v>
      </c>
      <c r="G401" s="13">
        <f t="shared" si="8"/>
        <v>15484</v>
      </c>
      <c r="H401" s="13">
        <f>SUM(H402:H419)</f>
        <v>122041</v>
      </c>
    </row>
    <row r="402" ht="14.25" spans="1:8">
      <c r="A402" s="24"/>
      <c r="B402" s="24"/>
      <c r="C402" s="24"/>
      <c r="D402" s="24"/>
      <c r="E402" s="18" t="s">
        <v>11</v>
      </c>
      <c r="F402" s="13"/>
      <c r="G402" s="13">
        <f t="shared" si="8"/>
        <v>1563</v>
      </c>
      <c r="H402" s="13">
        <v>1563</v>
      </c>
    </row>
    <row r="403" ht="14.25" spans="1:8">
      <c r="A403" s="24"/>
      <c r="B403" s="24"/>
      <c r="C403" s="24"/>
      <c r="D403" s="24"/>
      <c r="E403" s="19" t="s">
        <v>36</v>
      </c>
      <c r="F403" s="13"/>
      <c r="G403" s="13">
        <f t="shared" si="8"/>
        <v>30</v>
      </c>
      <c r="H403" s="13">
        <v>30</v>
      </c>
    </row>
    <row r="404" ht="14.25" spans="1:8">
      <c r="A404" s="24"/>
      <c r="B404" s="24"/>
      <c r="C404" s="24"/>
      <c r="D404" s="24"/>
      <c r="E404" s="18" t="s">
        <v>19</v>
      </c>
      <c r="F404" s="13"/>
      <c r="G404" s="13">
        <f t="shared" si="8"/>
        <v>5931</v>
      </c>
      <c r="H404" s="13">
        <v>5931</v>
      </c>
    </row>
    <row r="405" ht="14.25" spans="1:8">
      <c r="A405" s="24"/>
      <c r="B405" s="24"/>
      <c r="C405" s="24"/>
      <c r="D405" s="24"/>
      <c r="E405" s="18" t="s">
        <v>348</v>
      </c>
      <c r="F405" s="13"/>
      <c r="G405" s="13">
        <f t="shared" si="8"/>
        <v>0</v>
      </c>
      <c r="H405" s="13"/>
    </row>
    <row r="406" ht="14.25" spans="1:8">
      <c r="A406" s="24"/>
      <c r="B406" s="24"/>
      <c r="C406" s="24"/>
      <c r="D406" s="24"/>
      <c r="E406" s="18" t="s">
        <v>349</v>
      </c>
      <c r="F406" s="13"/>
      <c r="G406" s="13">
        <f t="shared" si="8"/>
        <v>0</v>
      </c>
      <c r="H406" s="13"/>
    </row>
    <row r="407" ht="14.25" spans="1:8">
      <c r="A407" s="24"/>
      <c r="B407" s="24"/>
      <c r="C407" s="24"/>
      <c r="D407" s="24"/>
      <c r="E407" s="18" t="s">
        <v>350</v>
      </c>
      <c r="F407" s="13"/>
      <c r="G407" s="13">
        <f t="shared" si="8"/>
        <v>872</v>
      </c>
      <c r="H407" s="13">
        <v>872</v>
      </c>
    </row>
    <row r="408" ht="14.25" spans="1:8">
      <c r="A408" s="24"/>
      <c r="B408" s="24"/>
      <c r="C408" s="24"/>
      <c r="D408" s="24"/>
      <c r="E408" s="18" t="s">
        <v>351</v>
      </c>
      <c r="F408" s="13"/>
      <c r="G408" s="13">
        <f t="shared" si="8"/>
        <v>0</v>
      </c>
      <c r="H408" s="13"/>
    </row>
    <row r="409" ht="14.25" spans="1:8">
      <c r="A409" s="24"/>
      <c r="B409" s="24"/>
      <c r="C409" s="24"/>
      <c r="D409" s="24"/>
      <c r="E409" s="19" t="s">
        <v>352</v>
      </c>
      <c r="F409" s="13">
        <v>140</v>
      </c>
      <c r="G409" s="13">
        <f t="shared" si="8"/>
        <v>-140</v>
      </c>
      <c r="H409" s="13"/>
    </row>
    <row r="410" ht="14.25" spans="1:8">
      <c r="A410" s="24"/>
      <c r="B410" s="24"/>
      <c r="C410" s="24"/>
      <c r="D410" s="24"/>
      <c r="E410" s="19" t="s">
        <v>353</v>
      </c>
      <c r="F410" s="13">
        <v>33238</v>
      </c>
      <c r="G410" s="13">
        <f t="shared" si="8"/>
        <v>4485</v>
      </c>
      <c r="H410" s="13">
        <v>37723</v>
      </c>
    </row>
    <row r="411" ht="14.25" spans="1:8">
      <c r="A411" s="24"/>
      <c r="B411" s="24"/>
      <c r="C411" s="24"/>
      <c r="D411" s="24"/>
      <c r="E411" s="18" t="s">
        <v>354</v>
      </c>
      <c r="F411" s="13">
        <v>45</v>
      </c>
      <c r="G411" s="13">
        <f t="shared" si="8"/>
        <v>5215</v>
      </c>
      <c r="H411" s="13">
        <v>5260</v>
      </c>
    </row>
    <row r="412" ht="14.25" spans="1:8">
      <c r="A412" s="24"/>
      <c r="B412" s="24"/>
      <c r="C412" s="24"/>
      <c r="D412" s="24"/>
      <c r="E412" s="19" t="s">
        <v>355</v>
      </c>
      <c r="F412" s="13"/>
      <c r="G412" s="13">
        <f t="shared" si="8"/>
        <v>0</v>
      </c>
      <c r="H412" s="13"/>
    </row>
    <row r="413" ht="14.25" spans="1:8">
      <c r="A413" s="24"/>
      <c r="B413" s="24"/>
      <c r="C413" s="24"/>
      <c r="D413" s="24"/>
      <c r="E413" s="19" t="s">
        <v>356</v>
      </c>
      <c r="F413" s="13"/>
      <c r="G413" s="13">
        <f t="shared" si="8"/>
        <v>0</v>
      </c>
      <c r="H413" s="13"/>
    </row>
    <row r="414" ht="14.25" spans="1:8">
      <c r="A414" s="24"/>
      <c r="B414" s="24"/>
      <c r="C414" s="24"/>
      <c r="D414" s="24"/>
      <c r="E414" s="19" t="s">
        <v>357</v>
      </c>
      <c r="F414" s="13"/>
      <c r="G414" s="13">
        <f t="shared" si="8"/>
        <v>22395</v>
      </c>
      <c r="H414" s="13">
        <v>22395</v>
      </c>
    </row>
    <row r="415" ht="14.25" spans="1:8">
      <c r="A415" s="24"/>
      <c r="B415" s="24"/>
      <c r="C415" s="24"/>
      <c r="D415" s="24"/>
      <c r="E415" s="19" t="s">
        <v>358</v>
      </c>
      <c r="F415" s="13">
        <v>24830</v>
      </c>
      <c r="G415" s="13">
        <f t="shared" si="8"/>
        <v>-2187</v>
      </c>
      <c r="H415" s="13">
        <v>22643</v>
      </c>
    </row>
    <row r="416" ht="14.25" spans="1:8">
      <c r="A416" s="24"/>
      <c r="B416" s="24"/>
      <c r="C416" s="24"/>
      <c r="D416" s="24"/>
      <c r="E416" s="19" t="s">
        <v>359</v>
      </c>
      <c r="F416" s="13"/>
      <c r="G416" s="13">
        <f t="shared" si="8"/>
        <v>7765</v>
      </c>
      <c r="H416" s="13">
        <v>7765</v>
      </c>
    </row>
    <row r="417" ht="14.25" spans="1:8">
      <c r="A417" s="24"/>
      <c r="B417" s="24"/>
      <c r="C417" s="24"/>
      <c r="D417" s="24"/>
      <c r="E417" s="18" t="s">
        <v>360</v>
      </c>
      <c r="F417" s="13"/>
      <c r="G417" s="13">
        <f t="shared" si="8"/>
        <v>30</v>
      </c>
      <c r="H417" s="13">
        <v>30</v>
      </c>
    </row>
    <row r="418" ht="14.25" spans="1:8">
      <c r="A418" s="24"/>
      <c r="B418" s="24"/>
      <c r="C418" s="24"/>
      <c r="D418" s="24"/>
      <c r="E418" s="18" t="s">
        <v>361</v>
      </c>
      <c r="F418" s="13"/>
      <c r="G418" s="13">
        <f t="shared" si="8"/>
        <v>0</v>
      </c>
      <c r="H418" s="13"/>
    </row>
    <row r="419" ht="14.25" spans="1:8">
      <c r="A419" s="24"/>
      <c r="B419" s="24"/>
      <c r="C419" s="24"/>
      <c r="D419" s="24"/>
      <c r="E419" s="18" t="s">
        <v>362</v>
      </c>
      <c r="F419" s="13">
        <v>48304</v>
      </c>
      <c r="G419" s="13">
        <f t="shared" si="8"/>
        <v>-30475</v>
      </c>
      <c r="H419" s="13">
        <v>17829</v>
      </c>
    </row>
    <row r="420" ht="14.25" spans="1:8">
      <c r="A420" s="24"/>
      <c r="B420" s="24"/>
      <c r="C420" s="24"/>
      <c r="D420" s="24"/>
      <c r="E420" s="16" t="s">
        <v>363</v>
      </c>
      <c r="F420" s="13">
        <v>2760</v>
      </c>
      <c r="G420" s="13">
        <f t="shared" si="8"/>
        <v>462</v>
      </c>
      <c r="H420" s="13">
        <f>SUM(H421:H429)</f>
        <v>3222</v>
      </c>
    </row>
    <row r="421" ht="14.25" spans="1:8">
      <c r="A421" s="24"/>
      <c r="B421" s="24"/>
      <c r="C421" s="24"/>
      <c r="D421" s="24"/>
      <c r="E421" s="18" t="s">
        <v>11</v>
      </c>
      <c r="F421" s="13">
        <v>1961</v>
      </c>
      <c r="G421" s="13">
        <f t="shared" si="8"/>
        <v>-1577</v>
      </c>
      <c r="H421" s="13">
        <v>384</v>
      </c>
    </row>
    <row r="422" ht="14.25" spans="1:8">
      <c r="A422" s="24"/>
      <c r="B422" s="24"/>
      <c r="C422" s="24"/>
      <c r="D422" s="24"/>
      <c r="E422" s="18" t="s">
        <v>364</v>
      </c>
      <c r="F422" s="13">
        <v>741</v>
      </c>
      <c r="G422" s="13">
        <f t="shared" si="8"/>
        <v>1724</v>
      </c>
      <c r="H422" s="13">
        <v>2465</v>
      </c>
    </row>
    <row r="423" ht="14.25" spans="1:8">
      <c r="A423" s="24"/>
      <c r="B423" s="24"/>
      <c r="C423" s="24"/>
      <c r="D423" s="24"/>
      <c r="E423" s="18" t="s">
        <v>365</v>
      </c>
      <c r="F423" s="13"/>
      <c r="G423" s="13">
        <f t="shared" si="8"/>
        <v>90</v>
      </c>
      <c r="H423" s="13">
        <v>90</v>
      </c>
    </row>
    <row r="424" ht="14.25" spans="1:8">
      <c r="A424" s="24"/>
      <c r="B424" s="24"/>
      <c r="C424" s="24"/>
      <c r="D424" s="24"/>
      <c r="E424" s="19" t="s">
        <v>366</v>
      </c>
      <c r="F424" s="13"/>
      <c r="G424" s="13">
        <f t="shared" si="8"/>
        <v>0</v>
      </c>
      <c r="H424" s="13"/>
    </row>
    <row r="425" ht="14.25" spans="1:8">
      <c r="A425" s="24"/>
      <c r="B425" s="24"/>
      <c r="C425" s="24"/>
      <c r="D425" s="24"/>
      <c r="E425" s="19" t="s">
        <v>367</v>
      </c>
      <c r="F425" s="13"/>
      <c r="G425" s="13">
        <f t="shared" si="8"/>
        <v>0</v>
      </c>
      <c r="H425" s="13"/>
    </row>
    <row r="426" ht="14.25" spans="1:8">
      <c r="A426" s="24"/>
      <c r="B426" s="24"/>
      <c r="C426" s="24"/>
      <c r="D426" s="24"/>
      <c r="E426" s="18" t="s">
        <v>368</v>
      </c>
      <c r="F426" s="13"/>
      <c r="G426" s="13">
        <f t="shared" si="8"/>
        <v>0</v>
      </c>
      <c r="H426" s="13"/>
    </row>
    <row r="427" ht="14.25" spans="1:8">
      <c r="A427" s="24"/>
      <c r="B427" s="24"/>
      <c r="C427" s="24"/>
      <c r="D427" s="24"/>
      <c r="E427" s="18" t="s">
        <v>369</v>
      </c>
      <c r="F427" s="13">
        <v>58</v>
      </c>
      <c r="G427" s="13">
        <f t="shared" si="8"/>
        <v>175</v>
      </c>
      <c r="H427" s="13">
        <v>233</v>
      </c>
    </row>
    <row r="428" ht="14.25" spans="1:8">
      <c r="A428" s="24"/>
      <c r="B428" s="24"/>
      <c r="C428" s="24"/>
      <c r="D428" s="24"/>
      <c r="E428" s="18" t="s">
        <v>370</v>
      </c>
      <c r="F428" s="13"/>
      <c r="G428" s="13">
        <f t="shared" si="8"/>
        <v>18</v>
      </c>
      <c r="H428" s="13">
        <v>18</v>
      </c>
    </row>
    <row r="429" ht="14.25" spans="1:8">
      <c r="A429" s="24"/>
      <c r="B429" s="24"/>
      <c r="C429" s="24"/>
      <c r="D429" s="24"/>
      <c r="E429" s="18" t="s">
        <v>371</v>
      </c>
      <c r="F429" s="13"/>
      <c r="G429" s="13">
        <f t="shared" si="8"/>
        <v>32</v>
      </c>
      <c r="H429" s="13">
        <v>32</v>
      </c>
    </row>
    <row r="430" ht="14.25" spans="1:8">
      <c r="A430" s="24"/>
      <c r="B430" s="24"/>
      <c r="C430" s="24"/>
      <c r="D430" s="24"/>
      <c r="E430" s="16" t="s">
        <v>372</v>
      </c>
      <c r="F430" s="13">
        <v>6864</v>
      </c>
      <c r="G430" s="13">
        <f t="shared" si="8"/>
        <v>2187</v>
      </c>
      <c r="H430" s="13">
        <f>SUM(H431:H447)</f>
        <v>9051</v>
      </c>
    </row>
    <row r="431" ht="14.25" spans="1:8">
      <c r="A431" s="24"/>
      <c r="B431" s="24"/>
      <c r="C431" s="24"/>
      <c r="D431" s="24"/>
      <c r="E431" s="18" t="s">
        <v>11</v>
      </c>
      <c r="F431" s="13">
        <v>242</v>
      </c>
      <c r="G431" s="13">
        <f t="shared" si="8"/>
        <v>-10</v>
      </c>
      <c r="H431" s="13">
        <v>232</v>
      </c>
    </row>
    <row r="432" ht="14.25" spans="1:8">
      <c r="A432" s="24"/>
      <c r="B432" s="24"/>
      <c r="C432" s="24"/>
      <c r="D432" s="24"/>
      <c r="E432" s="18" t="s">
        <v>373</v>
      </c>
      <c r="F432" s="13">
        <v>1067</v>
      </c>
      <c r="G432" s="13">
        <f t="shared" si="8"/>
        <v>40</v>
      </c>
      <c r="H432" s="13">
        <v>1107</v>
      </c>
    </row>
    <row r="433" ht="14.25" spans="1:8">
      <c r="A433" s="24"/>
      <c r="B433" s="24"/>
      <c r="C433" s="24"/>
      <c r="D433" s="24"/>
      <c r="E433" s="18" t="s">
        <v>374</v>
      </c>
      <c r="F433" s="13">
        <v>4280</v>
      </c>
      <c r="G433" s="13">
        <f t="shared" si="8"/>
        <v>2135</v>
      </c>
      <c r="H433" s="13">
        <v>6415</v>
      </c>
    </row>
    <row r="434" ht="14.25" spans="1:8">
      <c r="A434" s="24"/>
      <c r="B434" s="24"/>
      <c r="C434" s="24"/>
      <c r="D434" s="24"/>
      <c r="E434" s="18" t="s">
        <v>375</v>
      </c>
      <c r="F434" s="13"/>
      <c r="G434" s="13">
        <f t="shared" si="8"/>
        <v>0</v>
      </c>
      <c r="H434" s="13"/>
    </row>
    <row r="435" ht="14.25" spans="1:8">
      <c r="A435" s="24"/>
      <c r="B435" s="24"/>
      <c r="C435" s="24"/>
      <c r="D435" s="24"/>
      <c r="E435" s="18" t="s">
        <v>376</v>
      </c>
      <c r="F435" s="13"/>
      <c r="G435" s="13">
        <f t="shared" si="8"/>
        <v>0</v>
      </c>
      <c r="H435" s="13"/>
    </row>
    <row r="436" ht="14.25" spans="1:8">
      <c r="A436" s="24"/>
      <c r="B436" s="24"/>
      <c r="C436" s="24"/>
      <c r="D436" s="24"/>
      <c r="E436" s="18" t="s">
        <v>377</v>
      </c>
      <c r="F436" s="13">
        <v>9</v>
      </c>
      <c r="G436" s="13">
        <f t="shared" si="8"/>
        <v>-9</v>
      </c>
      <c r="H436" s="13"/>
    </row>
    <row r="437" ht="14.25" spans="1:8">
      <c r="A437" s="24"/>
      <c r="B437" s="24"/>
      <c r="C437" s="24"/>
      <c r="D437" s="24"/>
      <c r="E437" s="18" t="s">
        <v>378</v>
      </c>
      <c r="F437" s="13">
        <v>266</v>
      </c>
      <c r="G437" s="13">
        <f t="shared" si="8"/>
        <v>77</v>
      </c>
      <c r="H437" s="13">
        <v>343</v>
      </c>
    </row>
    <row r="438" ht="14.25" spans="1:8">
      <c r="A438" s="24"/>
      <c r="B438" s="24"/>
      <c r="C438" s="24"/>
      <c r="D438" s="24"/>
      <c r="E438" s="18" t="s">
        <v>379</v>
      </c>
      <c r="F438" s="13"/>
      <c r="G438" s="13">
        <f t="shared" si="8"/>
        <v>7</v>
      </c>
      <c r="H438" s="13">
        <v>7</v>
      </c>
    </row>
    <row r="439" ht="14.25" spans="1:8">
      <c r="A439" s="24"/>
      <c r="B439" s="24"/>
      <c r="C439" s="24"/>
      <c r="D439" s="24"/>
      <c r="E439" s="19" t="s">
        <v>380</v>
      </c>
      <c r="F439" s="13"/>
      <c r="G439" s="13">
        <f t="shared" si="8"/>
        <v>0</v>
      </c>
      <c r="H439" s="13"/>
    </row>
    <row r="440" ht="14.25" spans="1:8">
      <c r="A440" s="24"/>
      <c r="B440" s="24"/>
      <c r="C440" s="24"/>
      <c r="D440" s="24"/>
      <c r="E440" s="18" t="s">
        <v>381</v>
      </c>
      <c r="F440" s="13">
        <v>292</v>
      </c>
      <c r="G440" s="13">
        <f t="shared" si="8"/>
        <v>-292</v>
      </c>
      <c r="H440" s="13"/>
    </row>
    <row r="441" ht="14.25" spans="1:8">
      <c r="A441" s="24"/>
      <c r="B441" s="24"/>
      <c r="C441" s="24"/>
      <c r="D441" s="24"/>
      <c r="E441" s="19" t="s">
        <v>382</v>
      </c>
      <c r="F441" s="13">
        <v>433</v>
      </c>
      <c r="G441" s="13">
        <f t="shared" si="8"/>
        <v>-433</v>
      </c>
      <c r="H441" s="13"/>
    </row>
    <row r="442" ht="14.25" spans="1:8">
      <c r="A442" s="24"/>
      <c r="B442" s="24"/>
      <c r="C442" s="24"/>
      <c r="D442" s="24"/>
      <c r="E442" s="19" t="s">
        <v>383</v>
      </c>
      <c r="F442" s="13">
        <v>53</v>
      </c>
      <c r="G442" s="13">
        <f t="shared" si="8"/>
        <v>13</v>
      </c>
      <c r="H442" s="13">
        <v>66</v>
      </c>
    </row>
    <row r="443" ht="14.25" spans="1:8">
      <c r="A443" s="24"/>
      <c r="B443" s="24"/>
      <c r="C443" s="24"/>
      <c r="D443" s="24"/>
      <c r="E443" s="18" t="s">
        <v>384</v>
      </c>
      <c r="F443" s="13"/>
      <c r="G443" s="13">
        <f t="shared" si="8"/>
        <v>0</v>
      </c>
      <c r="H443" s="13"/>
    </row>
    <row r="444" ht="14.25" spans="1:8">
      <c r="A444" s="24"/>
      <c r="B444" s="24"/>
      <c r="C444" s="24"/>
      <c r="D444" s="24"/>
      <c r="E444" s="18" t="s">
        <v>385</v>
      </c>
      <c r="F444" s="13">
        <v>82</v>
      </c>
      <c r="G444" s="13">
        <f t="shared" si="8"/>
        <v>98</v>
      </c>
      <c r="H444" s="13">
        <v>180</v>
      </c>
    </row>
    <row r="445" ht="14.25" spans="1:8">
      <c r="A445" s="24"/>
      <c r="B445" s="24"/>
      <c r="C445" s="24"/>
      <c r="D445" s="24"/>
      <c r="E445" s="19" t="s">
        <v>386</v>
      </c>
      <c r="F445" s="13"/>
      <c r="G445" s="13">
        <f t="shared" si="8"/>
        <v>471</v>
      </c>
      <c r="H445" s="13">
        <v>471</v>
      </c>
    </row>
    <row r="446" ht="14.25" spans="1:8">
      <c r="A446" s="24"/>
      <c r="B446" s="24"/>
      <c r="C446" s="24"/>
      <c r="D446" s="24"/>
      <c r="E446" s="19" t="s">
        <v>387</v>
      </c>
      <c r="F446" s="13"/>
      <c r="G446" s="13">
        <f t="shared" si="8"/>
        <v>0</v>
      </c>
      <c r="H446" s="13"/>
    </row>
    <row r="447" ht="14.25" spans="1:8">
      <c r="A447" s="24"/>
      <c r="B447" s="24"/>
      <c r="C447" s="24"/>
      <c r="D447" s="24"/>
      <c r="E447" s="18" t="s">
        <v>388</v>
      </c>
      <c r="F447" s="13">
        <v>140</v>
      </c>
      <c r="G447" s="13">
        <f t="shared" si="8"/>
        <v>90</v>
      </c>
      <c r="H447" s="13">
        <v>230</v>
      </c>
    </row>
    <row r="448" ht="14.25" spans="1:8">
      <c r="A448" s="24"/>
      <c r="B448" s="24"/>
      <c r="C448" s="24"/>
      <c r="D448" s="24"/>
      <c r="E448" s="26" t="s">
        <v>389</v>
      </c>
      <c r="F448" s="13">
        <v>7448</v>
      </c>
      <c r="G448" s="13">
        <f t="shared" si="8"/>
        <v>8622</v>
      </c>
      <c r="H448" s="13">
        <f>SUM(H449:H454)</f>
        <v>16070</v>
      </c>
    </row>
    <row r="449" ht="14.25" spans="1:8">
      <c r="A449" s="24"/>
      <c r="B449" s="24"/>
      <c r="C449" s="24"/>
      <c r="D449" s="24"/>
      <c r="E449" s="18" t="s">
        <v>11</v>
      </c>
      <c r="F449" s="13"/>
      <c r="G449" s="13">
        <f t="shared" si="8"/>
        <v>0</v>
      </c>
      <c r="H449" s="13"/>
    </row>
    <row r="450" ht="14.25" spans="1:8">
      <c r="A450" s="24"/>
      <c r="B450" s="24"/>
      <c r="C450" s="24"/>
      <c r="D450" s="24"/>
      <c r="E450" s="18" t="s">
        <v>390</v>
      </c>
      <c r="F450" s="13">
        <v>714</v>
      </c>
      <c r="G450" s="13">
        <f t="shared" si="8"/>
        <v>9199</v>
      </c>
      <c r="H450" s="13">
        <v>9913</v>
      </c>
    </row>
    <row r="451" ht="14.25" spans="1:8">
      <c r="A451" s="24"/>
      <c r="B451" s="24"/>
      <c r="C451" s="24"/>
      <c r="D451" s="24"/>
      <c r="E451" s="18" t="s">
        <v>391</v>
      </c>
      <c r="F451" s="13"/>
      <c r="G451" s="13">
        <f t="shared" si="8"/>
        <v>4157</v>
      </c>
      <c r="H451" s="13">
        <v>4157</v>
      </c>
    </row>
    <row r="452" ht="14.25" spans="1:8">
      <c r="A452" s="24"/>
      <c r="B452" s="24"/>
      <c r="C452" s="24"/>
      <c r="D452" s="24"/>
      <c r="E452" s="18" t="s">
        <v>19</v>
      </c>
      <c r="F452" s="13">
        <v>76</v>
      </c>
      <c r="G452" s="13">
        <f t="shared" si="8"/>
        <v>-76</v>
      </c>
      <c r="H452" s="13"/>
    </row>
    <row r="453" ht="14.25" spans="1:8">
      <c r="A453" s="24"/>
      <c r="B453" s="24"/>
      <c r="C453" s="24"/>
      <c r="D453" s="24"/>
      <c r="E453" s="19" t="s">
        <v>392</v>
      </c>
      <c r="F453" s="13"/>
      <c r="G453" s="13">
        <f t="shared" ref="G453:G517" si="9">H453-F453</f>
        <v>268</v>
      </c>
      <c r="H453" s="13">
        <v>268</v>
      </c>
    </row>
    <row r="454" ht="14.25" spans="1:8">
      <c r="A454" s="24"/>
      <c r="B454" s="24"/>
      <c r="C454" s="24"/>
      <c r="D454" s="24"/>
      <c r="E454" s="18" t="s">
        <v>393</v>
      </c>
      <c r="F454" s="13">
        <v>6734</v>
      </c>
      <c r="G454" s="13">
        <f t="shared" si="9"/>
        <v>-5002</v>
      </c>
      <c r="H454" s="13">
        <v>1732</v>
      </c>
    </row>
    <row r="455" ht="14.25" spans="1:8">
      <c r="A455" s="24"/>
      <c r="B455" s="24"/>
      <c r="C455" s="24"/>
      <c r="D455" s="24"/>
      <c r="E455" s="16" t="s">
        <v>394</v>
      </c>
      <c r="F455" s="13">
        <v>6824</v>
      </c>
      <c r="G455" s="13">
        <f t="shared" si="9"/>
        <v>7240</v>
      </c>
      <c r="H455" s="13">
        <v>14064</v>
      </c>
    </row>
    <row r="456" ht="14.25" spans="1:8">
      <c r="A456" s="24"/>
      <c r="B456" s="24"/>
      <c r="C456" s="24"/>
      <c r="D456" s="24"/>
      <c r="E456" s="18" t="s">
        <v>395</v>
      </c>
      <c r="F456" s="13">
        <v>768</v>
      </c>
      <c r="G456" s="13">
        <f t="shared" si="9"/>
        <v>-738</v>
      </c>
      <c r="H456" s="13">
        <v>30</v>
      </c>
    </row>
    <row r="457" ht="14.25" spans="1:8">
      <c r="A457" s="24"/>
      <c r="B457" s="24"/>
      <c r="C457" s="24"/>
      <c r="D457" s="24"/>
      <c r="E457" s="18" t="s">
        <v>396</v>
      </c>
      <c r="F457" s="13"/>
      <c r="G457" s="13">
        <f t="shared" si="9"/>
        <v>0</v>
      </c>
      <c r="H457" s="13"/>
    </row>
    <row r="458" ht="14.25" spans="1:8">
      <c r="A458" s="24"/>
      <c r="B458" s="24"/>
      <c r="C458" s="24"/>
      <c r="D458" s="24"/>
      <c r="E458" s="18" t="s">
        <v>397</v>
      </c>
      <c r="F458" s="13">
        <v>6056</v>
      </c>
      <c r="G458" s="13">
        <f t="shared" si="9"/>
        <v>7978</v>
      </c>
      <c r="H458" s="13">
        <v>14034</v>
      </c>
    </row>
    <row r="459" ht="14.25" spans="1:8">
      <c r="A459" s="24"/>
      <c r="B459" s="24"/>
      <c r="C459" s="24"/>
      <c r="D459" s="24"/>
      <c r="E459" s="18" t="s">
        <v>398</v>
      </c>
      <c r="F459" s="13"/>
      <c r="G459" s="13">
        <f t="shared" si="9"/>
        <v>0</v>
      </c>
      <c r="H459" s="13"/>
    </row>
    <row r="460" ht="14.25" spans="1:8">
      <c r="A460" s="24"/>
      <c r="B460" s="24"/>
      <c r="C460" s="24"/>
      <c r="D460" s="24"/>
      <c r="E460" s="19" t="s">
        <v>399</v>
      </c>
      <c r="F460" s="13"/>
      <c r="G460" s="13">
        <f t="shared" si="9"/>
        <v>0</v>
      </c>
      <c r="H460" s="13"/>
    </row>
    <row r="461" ht="14.25" spans="1:8">
      <c r="A461" s="24"/>
      <c r="B461" s="24"/>
      <c r="C461" s="24"/>
      <c r="D461" s="24"/>
      <c r="E461" s="19" t="s">
        <v>400</v>
      </c>
      <c r="F461" s="13"/>
      <c r="G461" s="13">
        <f t="shared" si="9"/>
        <v>0</v>
      </c>
      <c r="H461" s="13"/>
    </row>
    <row r="462" ht="14.25" spans="1:8">
      <c r="A462" s="24"/>
      <c r="B462" s="24"/>
      <c r="C462" s="24"/>
      <c r="D462" s="24"/>
      <c r="E462" s="16" t="s">
        <v>401</v>
      </c>
      <c r="F462" s="13">
        <v>41</v>
      </c>
      <c r="G462" s="13">
        <f t="shared" si="9"/>
        <v>35</v>
      </c>
      <c r="H462" s="13">
        <v>76</v>
      </c>
    </row>
    <row r="463" ht="14.25" spans="1:8">
      <c r="A463" s="24"/>
      <c r="B463" s="24"/>
      <c r="C463" s="24"/>
      <c r="D463" s="24"/>
      <c r="E463" s="19" t="s">
        <v>402</v>
      </c>
      <c r="F463" s="13"/>
      <c r="G463" s="13">
        <f t="shared" si="9"/>
        <v>76</v>
      </c>
      <c r="H463" s="13">
        <v>76</v>
      </c>
    </row>
    <row r="464" ht="14.25" spans="1:8">
      <c r="A464" s="24"/>
      <c r="B464" s="24"/>
      <c r="C464" s="24"/>
      <c r="D464" s="24"/>
      <c r="E464" s="18" t="s">
        <v>403</v>
      </c>
      <c r="F464" s="13">
        <v>41</v>
      </c>
      <c r="G464" s="13">
        <f t="shared" si="9"/>
        <v>-41</v>
      </c>
      <c r="H464" s="13"/>
    </row>
    <row r="465" ht="14.25" spans="1:8">
      <c r="A465" s="24"/>
      <c r="B465" s="24"/>
      <c r="C465" s="24"/>
      <c r="D465" s="24"/>
      <c r="E465" s="18" t="s">
        <v>404</v>
      </c>
      <c r="F465" s="13"/>
      <c r="G465" s="13">
        <f t="shared" si="9"/>
        <v>0</v>
      </c>
      <c r="H465" s="13"/>
    </row>
    <row r="466" ht="14.25" spans="1:8">
      <c r="A466" s="24"/>
      <c r="B466" s="24"/>
      <c r="C466" s="24"/>
      <c r="D466" s="24"/>
      <c r="E466" s="16" t="s">
        <v>405</v>
      </c>
      <c r="F466" s="13">
        <v>26355</v>
      </c>
      <c r="G466" s="13">
        <f t="shared" si="9"/>
        <v>-353</v>
      </c>
      <c r="H466" s="13">
        <v>26002</v>
      </c>
    </row>
    <row r="467" ht="14.25" spans="1:8">
      <c r="A467" s="24"/>
      <c r="B467" s="24"/>
      <c r="C467" s="24"/>
      <c r="D467" s="24"/>
      <c r="E467" s="18" t="s">
        <v>406</v>
      </c>
      <c r="F467" s="13">
        <v>26355</v>
      </c>
      <c r="G467" s="13">
        <f t="shared" si="9"/>
        <v>-353</v>
      </c>
      <c r="H467" s="13">
        <v>26002</v>
      </c>
    </row>
    <row r="468" ht="14.25" spans="1:8">
      <c r="A468" s="24"/>
      <c r="B468" s="24"/>
      <c r="C468" s="24"/>
      <c r="D468" s="24"/>
      <c r="E468" s="26" t="s">
        <v>407</v>
      </c>
      <c r="F468" s="13">
        <v>13180</v>
      </c>
      <c r="G468" s="13">
        <f t="shared" si="9"/>
        <v>-12306</v>
      </c>
      <c r="H468" s="13">
        <v>874</v>
      </c>
    </row>
    <row r="469" ht="14.25" spans="1:8">
      <c r="A469" s="24"/>
      <c r="B469" s="24"/>
      <c r="C469" s="24"/>
      <c r="D469" s="24"/>
      <c r="E469" s="19" t="s">
        <v>407</v>
      </c>
      <c r="F469" s="13">
        <v>13180</v>
      </c>
      <c r="G469" s="13">
        <f t="shared" si="9"/>
        <v>-12306</v>
      </c>
      <c r="H469" s="13">
        <v>874</v>
      </c>
    </row>
    <row r="470" ht="14.25" spans="1:8">
      <c r="A470" s="24"/>
      <c r="B470" s="24"/>
      <c r="C470" s="24"/>
      <c r="D470" s="24"/>
      <c r="E470" s="12" t="s">
        <v>408</v>
      </c>
      <c r="F470" s="13">
        <v>6953</v>
      </c>
      <c r="G470" s="13">
        <f t="shared" si="9"/>
        <v>-137</v>
      </c>
      <c r="H470" s="13">
        <f>H471</f>
        <v>6816</v>
      </c>
    </row>
    <row r="471" ht="14.25" spans="1:8">
      <c r="A471" s="24"/>
      <c r="B471" s="24"/>
      <c r="C471" s="24"/>
      <c r="D471" s="24"/>
      <c r="E471" s="16" t="s">
        <v>409</v>
      </c>
      <c r="F471" s="13">
        <v>6953</v>
      </c>
      <c r="G471" s="13">
        <f t="shared" si="9"/>
        <v>-137</v>
      </c>
      <c r="H471" s="13">
        <f>SUM(H472:H480)</f>
        <v>6816</v>
      </c>
    </row>
    <row r="472" ht="14.25" spans="1:8">
      <c r="A472" s="24"/>
      <c r="B472" s="24"/>
      <c r="C472" s="24"/>
      <c r="D472" s="24"/>
      <c r="E472" s="18" t="s">
        <v>11</v>
      </c>
      <c r="F472" s="13">
        <v>146</v>
      </c>
      <c r="G472" s="13">
        <f t="shared" si="9"/>
        <v>627</v>
      </c>
      <c r="H472" s="13">
        <v>773</v>
      </c>
    </row>
    <row r="473" ht="14.25" spans="1:8">
      <c r="A473" s="24"/>
      <c r="B473" s="24"/>
      <c r="C473" s="24"/>
      <c r="D473" s="24"/>
      <c r="E473" s="18" t="s">
        <v>36</v>
      </c>
      <c r="F473" s="13"/>
      <c r="G473" s="13">
        <f t="shared" si="9"/>
        <v>0</v>
      </c>
      <c r="H473" s="13"/>
    </row>
    <row r="474" ht="14.25" spans="1:8">
      <c r="A474" s="24"/>
      <c r="B474" s="24"/>
      <c r="C474" s="24"/>
      <c r="D474" s="24"/>
      <c r="E474" s="18" t="s">
        <v>13</v>
      </c>
      <c r="F474" s="13"/>
      <c r="G474" s="13">
        <f t="shared" si="9"/>
        <v>0</v>
      </c>
      <c r="H474" s="13"/>
    </row>
    <row r="475" ht="14.25" spans="1:8">
      <c r="A475" s="24"/>
      <c r="B475" s="24"/>
      <c r="C475" s="24"/>
      <c r="D475" s="24"/>
      <c r="E475" s="18" t="s">
        <v>410</v>
      </c>
      <c r="F475" s="13">
        <v>2298</v>
      </c>
      <c r="G475" s="13">
        <f t="shared" si="9"/>
        <v>-1406</v>
      </c>
      <c r="H475" s="13">
        <v>892</v>
      </c>
    </row>
    <row r="476" ht="14.25" spans="1:8">
      <c r="A476" s="24"/>
      <c r="B476" s="24"/>
      <c r="C476" s="24"/>
      <c r="D476" s="24"/>
      <c r="E476" s="18" t="s">
        <v>411</v>
      </c>
      <c r="F476" s="13">
        <v>1633</v>
      </c>
      <c r="G476" s="13">
        <f t="shared" si="9"/>
        <v>1221</v>
      </c>
      <c r="H476" s="13">
        <v>2854</v>
      </c>
    </row>
    <row r="477" ht="14.25" spans="1:8">
      <c r="A477" s="24"/>
      <c r="B477" s="24"/>
      <c r="C477" s="24"/>
      <c r="D477" s="24"/>
      <c r="E477" s="18" t="s">
        <v>412</v>
      </c>
      <c r="F477" s="13"/>
      <c r="G477" s="13">
        <f t="shared" si="9"/>
        <v>0</v>
      </c>
      <c r="H477" s="13"/>
    </row>
    <row r="478" ht="14.25" spans="1:8">
      <c r="A478" s="24"/>
      <c r="B478" s="24"/>
      <c r="C478" s="24"/>
      <c r="D478" s="24"/>
      <c r="E478" s="18" t="s">
        <v>413</v>
      </c>
      <c r="F478" s="13">
        <v>2876</v>
      </c>
      <c r="G478" s="13">
        <f t="shared" si="9"/>
        <v>-669</v>
      </c>
      <c r="H478" s="13">
        <v>2207</v>
      </c>
    </row>
    <row r="479" ht="14.25" spans="1:8">
      <c r="A479" s="24"/>
      <c r="B479" s="24"/>
      <c r="C479" s="24"/>
      <c r="D479" s="24"/>
      <c r="E479" s="18" t="s">
        <v>414</v>
      </c>
      <c r="F479" s="13"/>
      <c r="G479" s="13">
        <f t="shared" si="9"/>
        <v>0</v>
      </c>
      <c r="H479" s="13"/>
    </row>
    <row r="480" ht="14.25" spans="1:8">
      <c r="A480" s="24"/>
      <c r="B480" s="24"/>
      <c r="C480" s="24"/>
      <c r="D480" s="24"/>
      <c r="E480" s="18" t="s">
        <v>415</v>
      </c>
      <c r="F480" s="13"/>
      <c r="G480" s="13">
        <f t="shared" si="9"/>
        <v>90</v>
      </c>
      <c r="H480" s="13">
        <v>90</v>
      </c>
    </row>
    <row r="481" ht="14.25" spans="1:8">
      <c r="A481" s="24"/>
      <c r="B481" s="24"/>
      <c r="C481" s="24"/>
      <c r="D481" s="24"/>
      <c r="E481" s="16" t="s">
        <v>416</v>
      </c>
      <c r="F481" s="13">
        <f t="shared" ref="F481" si="10">SUM(F482)</f>
        <v>0</v>
      </c>
      <c r="G481" s="13">
        <f t="shared" si="9"/>
        <v>0</v>
      </c>
      <c r="H481" s="13"/>
    </row>
    <row r="482" ht="14.25" spans="1:8">
      <c r="A482" s="24"/>
      <c r="B482" s="24"/>
      <c r="C482" s="24"/>
      <c r="D482" s="24"/>
      <c r="E482" s="18" t="s">
        <v>417</v>
      </c>
      <c r="F482" s="13"/>
      <c r="G482" s="13">
        <f t="shared" si="9"/>
        <v>0</v>
      </c>
      <c r="H482" s="13"/>
    </row>
    <row r="483" ht="14.25" spans="1:8">
      <c r="A483" s="24"/>
      <c r="B483" s="24"/>
      <c r="C483" s="24"/>
      <c r="D483" s="24"/>
      <c r="E483" s="16" t="s">
        <v>418</v>
      </c>
      <c r="F483" s="13">
        <f>SUM(F484)</f>
        <v>0</v>
      </c>
      <c r="G483" s="13">
        <f t="shared" si="9"/>
        <v>0</v>
      </c>
      <c r="H483" s="13"/>
    </row>
    <row r="484" ht="14.25" spans="1:8">
      <c r="A484" s="24"/>
      <c r="B484" s="24"/>
      <c r="C484" s="24"/>
      <c r="D484" s="24"/>
      <c r="E484" s="18" t="s">
        <v>418</v>
      </c>
      <c r="F484" s="13"/>
      <c r="G484" s="13">
        <f t="shared" si="9"/>
        <v>0</v>
      </c>
      <c r="H484" s="13"/>
    </row>
    <row r="485" ht="14.25" spans="1:8">
      <c r="A485" s="24"/>
      <c r="B485" s="24"/>
      <c r="C485" s="24"/>
      <c r="D485" s="24"/>
      <c r="E485" s="12" t="s">
        <v>419</v>
      </c>
      <c r="F485" s="13">
        <v>522</v>
      </c>
      <c r="G485" s="13">
        <f t="shared" si="9"/>
        <v>1168</v>
      </c>
      <c r="H485" s="13">
        <f>H486+H488+H490+H495+H498</f>
        <v>1690</v>
      </c>
    </row>
    <row r="486" ht="14.25" spans="1:8">
      <c r="A486" s="24"/>
      <c r="B486" s="24"/>
      <c r="C486" s="24"/>
      <c r="D486" s="24"/>
      <c r="E486" s="16" t="s">
        <v>420</v>
      </c>
      <c r="F486" s="13">
        <f>SUM(F487)</f>
        <v>0</v>
      </c>
      <c r="G486" s="13">
        <f t="shared" si="9"/>
        <v>0</v>
      </c>
      <c r="H486" s="13"/>
    </row>
    <row r="487" ht="14.25" spans="1:8">
      <c r="A487" s="24"/>
      <c r="B487" s="24"/>
      <c r="C487" s="24"/>
      <c r="D487" s="24"/>
      <c r="E487" s="18" t="s">
        <v>11</v>
      </c>
      <c r="F487" s="13"/>
      <c r="G487" s="13">
        <f t="shared" si="9"/>
        <v>0</v>
      </c>
      <c r="H487" s="13"/>
    </row>
    <row r="488" ht="14.25" spans="1:8">
      <c r="A488" s="24"/>
      <c r="B488" s="24"/>
      <c r="C488" s="24"/>
      <c r="D488" s="24"/>
      <c r="E488" s="16" t="s">
        <v>421</v>
      </c>
      <c r="F488" s="13">
        <v>14</v>
      </c>
      <c r="G488" s="13">
        <f t="shared" si="9"/>
        <v>0</v>
      </c>
      <c r="H488" s="13">
        <v>14</v>
      </c>
    </row>
    <row r="489" ht="14.25" spans="1:8">
      <c r="A489" s="24"/>
      <c r="B489" s="24"/>
      <c r="C489" s="24"/>
      <c r="D489" s="24"/>
      <c r="E489" s="18" t="s">
        <v>422</v>
      </c>
      <c r="F489" s="13">
        <v>14</v>
      </c>
      <c r="G489" s="13">
        <f t="shared" si="9"/>
        <v>0</v>
      </c>
      <c r="H489" s="13">
        <v>14</v>
      </c>
    </row>
    <row r="490" ht="14.25" spans="1:8">
      <c r="A490" s="24"/>
      <c r="B490" s="24"/>
      <c r="C490" s="24"/>
      <c r="D490" s="24"/>
      <c r="E490" s="26" t="s">
        <v>423</v>
      </c>
      <c r="F490" s="13">
        <v>337</v>
      </c>
      <c r="G490" s="13">
        <f t="shared" si="9"/>
        <v>933</v>
      </c>
      <c r="H490" s="13">
        <f>SUM(H491:H494)</f>
        <v>1270</v>
      </c>
    </row>
    <row r="491" ht="14.25" spans="1:8">
      <c r="A491" s="24"/>
      <c r="B491" s="24"/>
      <c r="C491" s="24"/>
      <c r="D491" s="24"/>
      <c r="E491" s="18" t="s">
        <v>11</v>
      </c>
      <c r="F491" s="13">
        <v>173</v>
      </c>
      <c r="G491" s="13">
        <f t="shared" si="9"/>
        <v>242</v>
      </c>
      <c r="H491" s="13">
        <v>415</v>
      </c>
    </row>
    <row r="492" ht="14.25" spans="1:8">
      <c r="A492" s="24"/>
      <c r="B492" s="24"/>
      <c r="C492" s="24"/>
      <c r="D492" s="24"/>
      <c r="E492" s="18" t="s">
        <v>19</v>
      </c>
      <c r="F492" s="13">
        <v>164</v>
      </c>
      <c r="G492" s="13">
        <f t="shared" si="9"/>
        <v>-9</v>
      </c>
      <c r="H492" s="13">
        <v>155</v>
      </c>
    </row>
    <row r="493" ht="14.25" spans="1:8">
      <c r="A493" s="24"/>
      <c r="B493" s="24"/>
      <c r="C493" s="24"/>
      <c r="D493" s="24"/>
      <c r="E493" s="18" t="s">
        <v>422</v>
      </c>
      <c r="F493" s="13"/>
      <c r="G493" s="13">
        <f t="shared" si="9"/>
        <v>0</v>
      </c>
      <c r="H493" s="13"/>
    </row>
    <row r="494" ht="14.25" spans="1:8">
      <c r="A494" s="24"/>
      <c r="B494" s="24"/>
      <c r="C494" s="24"/>
      <c r="D494" s="24"/>
      <c r="E494" s="26" t="s">
        <v>424</v>
      </c>
      <c r="F494" s="13"/>
      <c r="G494" s="13"/>
      <c r="H494" s="13">
        <v>700</v>
      </c>
    </row>
    <row r="495" ht="14.25" spans="1:8">
      <c r="A495" s="24"/>
      <c r="B495" s="24"/>
      <c r="C495" s="24"/>
      <c r="D495" s="24"/>
      <c r="E495" s="16" t="s">
        <v>425</v>
      </c>
      <c r="F495" s="13">
        <v>155</v>
      </c>
      <c r="G495" s="13">
        <f t="shared" si="9"/>
        <v>94</v>
      </c>
      <c r="H495" s="13">
        <v>249</v>
      </c>
    </row>
    <row r="496" ht="14.25" spans="1:8">
      <c r="A496" s="24"/>
      <c r="B496" s="24"/>
      <c r="C496" s="24"/>
      <c r="D496" s="24"/>
      <c r="E496" s="19" t="s">
        <v>426</v>
      </c>
      <c r="F496" s="13"/>
      <c r="G496" s="13">
        <f t="shared" si="9"/>
        <v>94</v>
      </c>
      <c r="H496" s="13">
        <v>94</v>
      </c>
    </row>
    <row r="497" ht="14.25" spans="1:8">
      <c r="A497" s="24"/>
      <c r="B497" s="24"/>
      <c r="C497" s="24"/>
      <c r="D497" s="24"/>
      <c r="E497" s="18" t="s">
        <v>427</v>
      </c>
      <c r="F497" s="13">
        <v>155</v>
      </c>
      <c r="G497" s="13">
        <f t="shared" si="9"/>
        <v>0</v>
      </c>
      <c r="H497" s="13">
        <v>155</v>
      </c>
    </row>
    <row r="498" ht="14.25" spans="1:8">
      <c r="A498" s="24"/>
      <c r="B498" s="24"/>
      <c r="C498" s="24"/>
      <c r="D498" s="24"/>
      <c r="E498" s="16" t="s">
        <v>428</v>
      </c>
      <c r="F498" s="13">
        <v>16</v>
      </c>
      <c r="G498" s="13">
        <f t="shared" si="9"/>
        <v>141</v>
      </c>
      <c r="H498" s="13">
        <v>157</v>
      </c>
    </row>
    <row r="499" ht="14.25" spans="1:8">
      <c r="A499" s="24"/>
      <c r="B499" s="24"/>
      <c r="C499" s="24"/>
      <c r="D499" s="24"/>
      <c r="E499" s="18" t="s">
        <v>428</v>
      </c>
      <c r="F499" s="13">
        <v>16</v>
      </c>
      <c r="G499" s="13">
        <f t="shared" si="9"/>
        <v>141</v>
      </c>
      <c r="H499" s="13">
        <v>157</v>
      </c>
    </row>
    <row r="500" ht="14.25" spans="1:8">
      <c r="A500" s="24"/>
      <c r="B500" s="24"/>
      <c r="C500" s="24"/>
      <c r="D500" s="24"/>
      <c r="E500" s="12" t="s">
        <v>429</v>
      </c>
      <c r="F500" s="13">
        <v>2768</v>
      </c>
      <c r="G500" s="13">
        <f t="shared" si="9"/>
        <v>-318</v>
      </c>
      <c r="H500" s="13">
        <f>H501+H507+H509</f>
        <v>2450</v>
      </c>
    </row>
    <row r="501" ht="14.25" spans="1:8">
      <c r="A501" s="24"/>
      <c r="B501" s="24"/>
      <c r="C501" s="24"/>
      <c r="D501" s="24"/>
      <c r="E501" s="16" t="s">
        <v>430</v>
      </c>
      <c r="F501" s="13">
        <v>2558</v>
      </c>
      <c r="G501" s="13">
        <f t="shared" si="9"/>
        <v>-777</v>
      </c>
      <c r="H501" s="13">
        <f>SUM(H502:H506)</f>
        <v>1781</v>
      </c>
    </row>
    <row r="502" ht="14.25" spans="1:8">
      <c r="A502" s="24"/>
      <c r="B502" s="24"/>
      <c r="C502" s="24"/>
      <c r="D502" s="24"/>
      <c r="E502" s="18" t="s">
        <v>11</v>
      </c>
      <c r="F502" s="13">
        <v>537</v>
      </c>
      <c r="G502" s="13">
        <f t="shared" si="9"/>
        <v>-26</v>
      </c>
      <c r="H502" s="13">
        <v>511</v>
      </c>
    </row>
    <row r="503" ht="14.25" spans="1:8">
      <c r="A503" s="24"/>
      <c r="B503" s="24"/>
      <c r="C503" s="24"/>
      <c r="D503" s="24"/>
      <c r="E503" s="18" t="s">
        <v>36</v>
      </c>
      <c r="F503" s="13"/>
      <c r="G503" s="13">
        <f t="shared" si="9"/>
        <v>0</v>
      </c>
      <c r="H503" s="13"/>
    </row>
    <row r="504" ht="14.25" spans="1:8">
      <c r="A504" s="24"/>
      <c r="B504" s="24"/>
      <c r="C504" s="24"/>
      <c r="D504" s="24"/>
      <c r="E504" s="19" t="s">
        <v>431</v>
      </c>
      <c r="F504" s="13"/>
      <c r="G504" s="13">
        <f t="shared" si="9"/>
        <v>44</v>
      </c>
      <c r="H504" s="13">
        <v>44</v>
      </c>
    </row>
    <row r="505" ht="14.25" spans="1:8">
      <c r="A505" s="24"/>
      <c r="B505" s="24"/>
      <c r="C505" s="24"/>
      <c r="D505" s="24"/>
      <c r="E505" s="18" t="s">
        <v>19</v>
      </c>
      <c r="F505" s="13">
        <v>281</v>
      </c>
      <c r="G505" s="13">
        <f t="shared" si="9"/>
        <v>34</v>
      </c>
      <c r="H505" s="13">
        <v>315</v>
      </c>
    </row>
    <row r="506" ht="14.25" spans="1:8">
      <c r="A506" s="24"/>
      <c r="B506" s="24"/>
      <c r="C506" s="24"/>
      <c r="D506" s="24"/>
      <c r="E506" s="18" t="s">
        <v>432</v>
      </c>
      <c r="F506" s="13">
        <v>1704</v>
      </c>
      <c r="G506" s="13">
        <f t="shared" si="9"/>
        <v>-793</v>
      </c>
      <c r="H506" s="13">
        <v>911</v>
      </c>
    </row>
    <row r="507" ht="14.25" spans="1:8">
      <c r="A507" s="24"/>
      <c r="B507" s="24"/>
      <c r="C507" s="24"/>
      <c r="D507" s="24"/>
      <c r="E507" s="16" t="s">
        <v>433</v>
      </c>
      <c r="F507" s="13">
        <v>210</v>
      </c>
      <c r="G507" s="13">
        <f t="shared" si="9"/>
        <v>-197</v>
      </c>
      <c r="H507" s="13">
        <v>13</v>
      </c>
    </row>
    <row r="508" ht="14.25" spans="1:8">
      <c r="A508" s="24"/>
      <c r="B508" s="24"/>
      <c r="C508" s="24"/>
      <c r="D508" s="24"/>
      <c r="E508" s="18" t="s">
        <v>434</v>
      </c>
      <c r="F508" s="13">
        <v>210</v>
      </c>
      <c r="G508" s="13">
        <f t="shared" si="9"/>
        <v>-197</v>
      </c>
      <c r="H508" s="13">
        <v>13</v>
      </c>
    </row>
    <row r="509" ht="14.25" spans="1:8">
      <c r="A509" s="24"/>
      <c r="B509" s="24"/>
      <c r="C509" s="24"/>
      <c r="D509" s="24"/>
      <c r="E509" s="16" t="s">
        <v>435</v>
      </c>
      <c r="F509" s="13">
        <f>SUM(F510)</f>
        <v>0</v>
      </c>
      <c r="G509" s="13">
        <f t="shared" si="9"/>
        <v>656</v>
      </c>
      <c r="H509" s="13">
        <v>656</v>
      </c>
    </row>
    <row r="510" ht="14.25" spans="1:8">
      <c r="A510" s="24"/>
      <c r="B510" s="24"/>
      <c r="C510" s="24"/>
      <c r="D510" s="24"/>
      <c r="E510" s="18" t="s">
        <v>435</v>
      </c>
      <c r="F510" s="13"/>
      <c r="G510" s="13">
        <f t="shared" si="9"/>
        <v>656</v>
      </c>
      <c r="H510" s="13">
        <v>656</v>
      </c>
    </row>
    <row r="511" ht="14.25" spans="1:8">
      <c r="A511" s="24"/>
      <c r="B511" s="24"/>
      <c r="C511" s="24"/>
      <c r="D511" s="24"/>
      <c r="E511" s="12" t="s">
        <v>436</v>
      </c>
      <c r="F511" s="13"/>
      <c r="G511" s="13">
        <f t="shared" si="9"/>
        <v>170</v>
      </c>
      <c r="H511" s="13">
        <v>170</v>
      </c>
    </row>
    <row r="512" ht="14.25" spans="1:8">
      <c r="A512" s="24"/>
      <c r="B512" s="24"/>
      <c r="C512" s="24"/>
      <c r="D512" s="24"/>
      <c r="E512" s="16" t="s">
        <v>437</v>
      </c>
      <c r="F512" s="13">
        <f>SUM(F513)</f>
        <v>0</v>
      </c>
      <c r="G512" s="13">
        <f t="shared" si="9"/>
        <v>170</v>
      </c>
      <c r="H512" s="13">
        <v>170</v>
      </c>
    </row>
    <row r="513" ht="14.25" spans="1:8">
      <c r="A513" s="24"/>
      <c r="B513" s="24"/>
      <c r="C513" s="24"/>
      <c r="D513" s="24"/>
      <c r="E513" s="18" t="s">
        <v>437</v>
      </c>
      <c r="F513" s="13"/>
      <c r="G513" s="13">
        <f t="shared" si="9"/>
        <v>170</v>
      </c>
      <c r="H513" s="13">
        <v>170</v>
      </c>
    </row>
    <row r="514" ht="14.25" spans="1:8">
      <c r="A514" s="24"/>
      <c r="B514" s="24"/>
      <c r="C514" s="24"/>
      <c r="D514" s="24"/>
      <c r="E514" s="12" t="s">
        <v>438</v>
      </c>
      <c r="F514" s="13">
        <v>1258</v>
      </c>
      <c r="G514" s="13">
        <f t="shared" si="9"/>
        <v>342</v>
      </c>
      <c r="H514" s="13">
        <f>H515+H525</f>
        <v>1600</v>
      </c>
    </row>
    <row r="515" ht="14.25" spans="1:8">
      <c r="A515" s="24"/>
      <c r="B515" s="24"/>
      <c r="C515" s="24"/>
      <c r="D515" s="24"/>
      <c r="E515" s="16" t="s">
        <v>439</v>
      </c>
      <c r="F515" s="13">
        <v>1190</v>
      </c>
      <c r="G515" s="13">
        <f t="shared" si="9"/>
        <v>345</v>
      </c>
      <c r="H515" s="13">
        <f>SUM(H516:H524)</f>
        <v>1535</v>
      </c>
    </row>
    <row r="516" ht="14.25" spans="1:8">
      <c r="A516" s="24"/>
      <c r="B516" s="24"/>
      <c r="C516" s="24"/>
      <c r="D516" s="24"/>
      <c r="E516" s="18" t="s">
        <v>11</v>
      </c>
      <c r="F516" s="13">
        <v>140</v>
      </c>
      <c r="G516" s="13">
        <f t="shared" si="9"/>
        <v>290</v>
      </c>
      <c r="H516" s="13">
        <v>430</v>
      </c>
    </row>
    <row r="517" ht="14.25" spans="1:8">
      <c r="A517" s="24"/>
      <c r="B517" s="24"/>
      <c r="C517" s="24"/>
      <c r="D517" s="24"/>
      <c r="E517" s="18" t="s">
        <v>36</v>
      </c>
      <c r="F517" s="13"/>
      <c r="G517" s="13">
        <f t="shared" si="9"/>
        <v>0</v>
      </c>
      <c r="H517" s="13"/>
    </row>
    <row r="518" ht="14.25" spans="1:8">
      <c r="A518" s="24"/>
      <c r="B518" s="24"/>
      <c r="C518" s="24"/>
      <c r="D518" s="24"/>
      <c r="E518" s="18" t="s">
        <v>440</v>
      </c>
      <c r="F518" s="13"/>
      <c r="G518" s="13">
        <f t="shared" ref="G518:G581" si="11">H518-F518</f>
        <v>0</v>
      </c>
      <c r="H518" s="13"/>
    </row>
    <row r="519" ht="14.25" spans="1:8">
      <c r="A519" s="24"/>
      <c r="B519" s="24"/>
      <c r="C519" s="24"/>
      <c r="D519" s="24"/>
      <c r="E519" s="18" t="s">
        <v>441</v>
      </c>
      <c r="F519" s="13"/>
      <c r="G519" s="13">
        <f t="shared" si="11"/>
        <v>0</v>
      </c>
      <c r="H519" s="13"/>
    </row>
    <row r="520" ht="14.25" spans="1:8">
      <c r="A520" s="24"/>
      <c r="B520" s="24"/>
      <c r="C520" s="24"/>
      <c r="D520" s="24"/>
      <c r="E520" s="18" t="s">
        <v>442</v>
      </c>
      <c r="F520" s="13"/>
      <c r="G520" s="13">
        <f t="shared" si="11"/>
        <v>0</v>
      </c>
      <c r="H520" s="13"/>
    </row>
    <row r="521" ht="14.25" spans="1:8">
      <c r="A521" s="24"/>
      <c r="B521" s="24"/>
      <c r="C521" s="24"/>
      <c r="D521" s="24"/>
      <c r="E521" s="18" t="s">
        <v>443</v>
      </c>
      <c r="F521" s="13"/>
      <c r="G521" s="13">
        <f t="shared" si="11"/>
        <v>0</v>
      </c>
      <c r="H521" s="13"/>
    </row>
    <row r="522" ht="14.25" spans="1:8">
      <c r="A522" s="24"/>
      <c r="B522" s="24"/>
      <c r="C522" s="24"/>
      <c r="D522" s="24"/>
      <c r="E522" s="18" t="s">
        <v>444</v>
      </c>
      <c r="F522" s="13"/>
      <c r="G522" s="13">
        <f t="shared" si="11"/>
        <v>0</v>
      </c>
      <c r="H522" s="13"/>
    </row>
    <row r="523" ht="14.25" spans="1:8">
      <c r="A523" s="24"/>
      <c r="B523" s="24"/>
      <c r="C523" s="24"/>
      <c r="D523" s="24"/>
      <c r="E523" s="18" t="s">
        <v>19</v>
      </c>
      <c r="F523" s="13">
        <v>1050</v>
      </c>
      <c r="G523" s="13">
        <f t="shared" si="11"/>
        <v>55</v>
      </c>
      <c r="H523" s="13">
        <v>1105</v>
      </c>
    </row>
    <row r="524" ht="14.25" spans="1:8">
      <c r="A524" s="24"/>
      <c r="B524" s="24"/>
      <c r="C524" s="24"/>
      <c r="D524" s="24"/>
      <c r="E524" s="18" t="s">
        <v>445</v>
      </c>
      <c r="F524" s="13"/>
      <c r="G524" s="13">
        <f t="shared" si="11"/>
        <v>0</v>
      </c>
      <c r="H524" s="13"/>
    </row>
    <row r="525" ht="14.25" spans="1:8">
      <c r="A525" s="24"/>
      <c r="B525" s="24"/>
      <c r="C525" s="24"/>
      <c r="D525" s="24"/>
      <c r="E525" s="16" t="s">
        <v>446</v>
      </c>
      <c r="F525" s="13">
        <v>68</v>
      </c>
      <c r="G525" s="13">
        <f t="shared" si="11"/>
        <v>-3</v>
      </c>
      <c r="H525" s="13">
        <v>65</v>
      </c>
    </row>
    <row r="526" ht="14.25" spans="1:8">
      <c r="A526" s="24"/>
      <c r="B526" s="24"/>
      <c r="C526" s="24"/>
      <c r="D526" s="24"/>
      <c r="E526" s="18" t="s">
        <v>11</v>
      </c>
      <c r="F526" s="13">
        <v>68</v>
      </c>
      <c r="G526" s="13">
        <f t="shared" si="11"/>
        <v>-3</v>
      </c>
      <c r="H526" s="13">
        <v>65</v>
      </c>
    </row>
    <row r="527" ht="14.25" spans="1:8">
      <c r="A527" s="24"/>
      <c r="B527" s="24"/>
      <c r="C527" s="24"/>
      <c r="D527" s="24"/>
      <c r="E527" s="18" t="s">
        <v>447</v>
      </c>
      <c r="F527" s="13"/>
      <c r="G527" s="13">
        <f t="shared" si="11"/>
        <v>0</v>
      </c>
      <c r="H527" s="13"/>
    </row>
    <row r="528" ht="14.25" spans="1:8">
      <c r="A528" s="24"/>
      <c r="B528" s="24"/>
      <c r="C528" s="24"/>
      <c r="D528" s="24"/>
      <c r="E528" s="18" t="s">
        <v>448</v>
      </c>
      <c r="F528" s="13"/>
      <c r="G528" s="13">
        <f t="shared" si="11"/>
        <v>0</v>
      </c>
      <c r="H528" s="13"/>
    </row>
    <row r="529" ht="14.25" spans="1:8">
      <c r="A529" s="24"/>
      <c r="B529" s="24"/>
      <c r="C529" s="24"/>
      <c r="D529" s="24"/>
      <c r="E529" s="12" t="s">
        <v>449</v>
      </c>
      <c r="F529" s="13">
        <v>16369</v>
      </c>
      <c r="G529" s="13">
        <f t="shared" si="11"/>
        <v>-2669</v>
      </c>
      <c r="H529" s="13">
        <f>H530+H541+H544</f>
        <v>13700</v>
      </c>
    </row>
    <row r="530" ht="14.25" spans="1:8">
      <c r="A530" s="24"/>
      <c r="B530" s="24"/>
      <c r="C530" s="24"/>
      <c r="D530" s="24"/>
      <c r="E530" s="16" t="s">
        <v>450</v>
      </c>
      <c r="F530" s="13">
        <v>2133</v>
      </c>
      <c r="G530" s="13">
        <f t="shared" si="11"/>
        <v>838</v>
      </c>
      <c r="H530" s="13">
        <f>SUM(H531:H540)</f>
        <v>2971</v>
      </c>
    </row>
    <row r="531" ht="14.25" spans="1:8">
      <c r="A531" s="24"/>
      <c r="B531" s="24"/>
      <c r="C531" s="24"/>
      <c r="D531" s="24"/>
      <c r="E531" s="18" t="s">
        <v>451</v>
      </c>
      <c r="F531" s="13"/>
      <c r="G531" s="13">
        <f t="shared" si="11"/>
        <v>0</v>
      </c>
      <c r="H531" s="13"/>
    </row>
    <row r="532" ht="14.25" spans="1:8">
      <c r="A532" s="24"/>
      <c r="B532" s="24"/>
      <c r="C532" s="24"/>
      <c r="D532" s="24"/>
      <c r="E532" s="18" t="s">
        <v>452</v>
      </c>
      <c r="F532" s="13">
        <v>2081</v>
      </c>
      <c r="G532" s="13">
        <f t="shared" si="11"/>
        <v>510</v>
      </c>
      <c r="H532" s="13">
        <v>2591</v>
      </c>
    </row>
    <row r="533" ht="14.25" spans="1:8">
      <c r="A533" s="24"/>
      <c r="B533" s="24"/>
      <c r="C533" s="24"/>
      <c r="D533" s="24"/>
      <c r="E533" s="18" t="s">
        <v>453</v>
      </c>
      <c r="F533" s="13">
        <v>52</v>
      </c>
      <c r="G533" s="13">
        <f t="shared" si="11"/>
        <v>53</v>
      </c>
      <c r="H533" s="13">
        <v>105</v>
      </c>
    </row>
    <row r="534" ht="14.25" spans="1:8">
      <c r="A534" s="24"/>
      <c r="B534" s="24"/>
      <c r="C534" s="24"/>
      <c r="D534" s="24"/>
      <c r="E534" s="18" t="s">
        <v>454</v>
      </c>
      <c r="F534" s="13"/>
      <c r="G534" s="13">
        <f t="shared" si="11"/>
        <v>0</v>
      </c>
      <c r="H534" s="13"/>
    </row>
    <row r="535" ht="14.25" spans="1:8">
      <c r="A535" s="24"/>
      <c r="B535" s="24"/>
      <c r="C535" s="24"/>
      <c r="D535" s="24"/>
      <c r="E535" s="19" t="s">
        <v>455</v>
      </c>
      <c r="F535" s="13"/>
      <c r="G535" s="13">
        <f t="shared" si="11"/>
        <v>0</v>
      </c>
      <c r="H535" s="13"/>
    </row>
    <row r="536" ht="14.25" spans="1:8">
      <c r="A536" s="24"/>
      <c r="B536" s="24"/>
      <c r="C536" s="24"/>
      <c r="D536" s="24"/>
      <c r="E536" s="18" t="s">
        <v>456</v>
      </c>
      <c r="F536" s="13"/>
      <c r="G536" s="13">
        <f t="shared" si="11"/>
        <v>110</v>
      </c>
      <c r="H536" s="13">
        <v>110</v>
      </c>
    </row>
    <row r="537" ht="14.25" spans="1:8">
      <c r="A537" s="24"/>
      <c r="B537" s="24"/>
      <c r="C537" s="24"/>
      <c r="D537" s="24"/>
      <c r="E537" s="19" t="s">
        <v>457</v>
      </c>
      <c r="F537" s="13"/>
      <c r="G537" s="13">
        <f t="shared" si="11"/>
        <v>90</v>
      </c>
      <c r="H537" s="13">
        <v>90</v>
      </c>
    </row>
    <row r="538" ht="14.25" spans="1:8">
      <c r="A538" s="24"/>
      <c r="B538" s="24"/>
      <c r="C538" s="24"/>
      <c r="D538" s="24"/>
      <c r="E538" s="19" t="s">
        <v>458</v>
      </c>
      <c r="F538" s="13"/>
      <c r="G538" s="13">
        <f t="shared" si="11"/>
        <v>0</v>
      </c>
      <c r="H538" s="13"/>
    </row>
    <row r="539" ht="14.25" spans="1:8">
      <c r="A539" s="24"/>
      <c r="B539" s="24"/>
      <c r="C539" s="24"/>
      <c r="D539" s="24"/>
      <c r="E539" s="18" t="s">
        <v>459</v>
      </c>
      <c r="F539" s="13"/>
      <c r="G539" s="13">
        <f t="shared" si="11"/>
        <v>0</v>
      </c>
      <c r="H539" s="13"/>
    </row>
    <row r="540" ht="14.25" spans="1:8">
      <c r="A540" s="24"/>
      <c r="B540" s="24"/>
      <c r="C540" s="24"/>
      <c r="D540" s="24"/>
      <c r="E540" s="18" t="s">
        <v>460</v>
      </c>
      <c r="F540" s="13"/>
      <c r="G540" s="13">
        <f t="shared" si="11"/>
        <v>75</v>
      </c>
      <c r="H540" s="13">
        <v>75</v>
      </c>
    </row>
    <row r="541" ht="14.25" spans="1:8">
      <c r="A541" s="24"/>
      <c r="B541" s="24"/>
      <c r="C541" s="24"/>
      <c r="D541" s="24"/>
      <c r="E541" s="16" t="s">
        <v>461</v>
      </c>
      <c r="F541" s="13">
        <v>14236</v>
      </c>
      <c r="G541" s="13">
        <f t="shared" si="11"/>
        <v>-3524</v>
      </c>
      <c r="H541" s="13">
        <v>10712</v>
      </c>
    </row>
    <row r="542" ht="14.25" spans="1:8">
      <c r="A542" s="24"/>
      <c r="B542" s="24"/>
      <c r="C542" s="24"/>
      <c r="D542" s="24"/>
      <c r="E542" s="18" t="s">
        <v>462</v>
      </c>
      <c r="F542" s="13">
        <v>14236</v>
      </c>
      <c r="G542" s="13">
        <f t="shared" si="11"/>
        <v>-3524</v>
      </c>
      <c r="H542" s="13">
        <v>10712</v>
      </c>
    </row>
    <row r="543" ht="14.25" spans="1:8">
      <c r="A543" s="24"/>
      <c r="B543" s="24"/>
      <c r="C543" s="24"/>
      <c r="D543" s="24"/>
      <c r="E543" s="19" t="s">
        <v>463</v>
      </c>
      <c r="F543" s="13"/>
      <c r="G543" s="13">
        <f t="shared" si="11"/>
        <v>0</v>
      </c>
      <c r="H543" s="13"/>
    </row>
    <row r="544" ht="14.25" spans="1:8">
      <c r="A544" s="24"/>
      <c r="B544" s="24"/>
      <c r="C544" s="24"/>
      <c r="D544" s="24"/>
      <c r="E544" s="26" t="s">
        <v>464</v>
      </c>
      <c r="F544" s="13"/>
      <c r="G544" s="13">
        <f t="shared" si="11"/>
        <v>17</v>
      </c>
      <c r="H544" s="13">
        <v>17</v>
      </c>
    </row>
    <row r="545" ht="14.25" spans="1:8">
      <c r="A545" s="24"/>
      <c r="B545" s="24"/>
      <c r="C545" s="24"/>
      <c r="D545" s="24"/>
      <c r="E545" s="19" t="s">
        <v>465</v>
      </c>
      <c r="F545" s="13"/>
      <c r="G545" s="13">
        <f t="shared" si="11"/>
        <v>17</v>
      </c>
      <c r="H545" s="13">
        <v>17</v>
      </c>
    </row>
    <row r="546" ht="14.25" spans="1:8">
      <c r="A546" s="24"/>
      <c r="B546" s="24"/>
      <c r="C546" s="24"/>
      <c r="D546" s="24"/>
      <c r="E546" s="12" t="s">
        <v>466</v>
      </c>
      <c r="F546" s="13">
        <v>5018</v>
      </c>
      <c r="G546" s="13">
        <f t="shared" si="11"/>
        <v>-4668</v>
      </c>
      <c r="H546" s="13">
        <v>350</v>
      </c>
    </row>
    <row r="547" ht="14.25" spans="1:8">
      <c r="A547" s="24"/>
      <c r="B547" s="24"/>
      <c r="C547" s="24"/>
      <c r="D547" s="24"/>
      <c r="E547" s="16" t="s">
        <v>467</v>
      </c>
      <c r="F547" s="13">
        <f>SUM(F548:F549)</f>
        <v>5018</v>
      </c>
      <c r="G547" s="13">
        <f t="shared" si="11"/>
        <v>-4668</v>
      </c>
      <c r="H547" s="13">
        <v>350</v>
      </c>
    </row>
    <row r="548" ht="14.25" spans="1:8">
      <c r="A548" s="24"/>
      <c r="B548" s="24"/>
      <c r="C548" s="24"/>
      <c r="D548" s="24"/>
      <c r="E548" s="18" t="s">
        <v>19</v>
      </c>
      <c r="F548" s="13"/>
      <c r="G548" s="13">
        <f t="shared" si="11"/>
        <v>0</v>
      </c>
      <c r="H548" s="13"/>
    </row>
    <row r="549" ht="14.25" spans="1:8">
      <c r="A549" s="24"/>
      <c r="B549" s="24"/>
      <c r="C549" s="24"/>
      <c r="D549" s="24"/>
      <c r="E549" s="18" t="s">
        <v>468</v>
      </c>
      <c r="F549" s="13">
        <v>5018</v>
      </c>
      <c r="G549" s="13">
        <f t="shared" si="11"/>
        <v>-4668</v>
      </c>
      <c r="H549" s="13">
        <v>350</v>
      </c>
    </row>
    <row r="550" ht="14.25" spans="1:8">
      <c r="A550" s="24"/>
      <c r="B550" s="24"/>
      <c r="C550" s="24"/>
      <c r="D550" s="24"/>
      <c r="E550" s="26" t="s">
        <v>469</v>
      </c>
      <c r="F550" s="13">
        <f>SUM(F551)</f>
        <v>0</v>
      </c>
      <c r="G550" s="13">
        <f t="shared" si="11"/>
        <v>0</v>
      </c>
      <c r="H550" s="13"/>
    </row>
    <row r="551" ht="14.25" spans="1:8">
      <c r="A551" s="24"/>
      <c r="B551" s="24"/>
      <c r="C551" s="24"/>
      <c r="D551" s="24"/>
      <c r="E551" s="19" t="s">
        <v>470</v>
      </c>
      <c r="F551" s="13"/>
      <c r="G551" s="13">
        <f t="shared" si="11"/>
        <v>0</v>
      </c>
      <c r="H551" s="13"/>
    </row>
    <row r="552" ht="14.25" spans="1:8">
      <c r="A552" s="24"/>
      <c r="B552" s="24"/>
      <c r="C552" s="24"/>
      <c r="D552" s="24"/>
      <c r="E552" s="16" t="s">
        <v>471</v>
      </c>
      <c r="F552" s="13">
        <f>SUM(F553)</f>
        <v>0</v>
      </c>
      <c r="G552" s="13">
        <f t="shared" si="11"/>
        <v>0</v>
      </c>
      <c r="H552" s="13"/>
    </row>
    <row r="553" ht="14.25" spans="1:8">
      <c r="A553" s="24"/>
      <c r="B553" s="24"/>
      <c r="C553" s="24"/>
      <c r="D553" s="24"/>
      <c r="E553" s="18" t="s">
        <v>472</v>
      </c>
      <c r="F553" s="13"/>
      <c r="G553" s="13">
        <f t="shared" si="11"/>
        <v>0</v>
      </c>
      <c r="H553" s="13"/>
    </row>
    <row r="554" ht="14.25" spans="1:8">
      <c r="A554" s="24"/>
      <c r="B554" s="24"/>
      <c r="C554" s="24"/>
      <c r="D554" s="24"/>
      <c r="E554" s="12" t="s">
        <v>473</v>
      </c>
      <c r="F554" s="13">
        <v>1765</v>
      </c>
      <c r="G554" s="13">
        <f t="shared" si="11"/>
        <v>195</v>
      </c>
      <c r="H554" s="13">
        <f>H555+H563+H572</f>
        <v>1960</v>
      </c>
    </row>
    <row r="555" ht="14.25" spans="1:8">
      <c r="A555" s="24"/>
      <c r="B555" s="24"/>
      <c r="C555" s="24"/>
      <c r="D555" s="24"/>
      <c r="E555" s="16" t="s">
        <v>474</v>
      </c>
      <c r="F555" s="13">
        <v>458</v>
      </c>
      <c r="G555" s="13">
        <f t="shared" si="11"/>
        <v>62</v>
      </c>
      <c r="H555" s="13">
        <v>520</v>
      </c>
    </row>
    <row r="556" ht="14.25" spans="1:8">
      <c r="A556" s="24"/>
      <c r="B556" s="24"/>
      <c r="C556" s="24"/>
      <c r="D556" s="24"/>
      <c r="E556" s="18" t="s">
        <v>11</v>
      </c>
      <c r="F556" s="13">
        <v>458</v>
      </c>
      <c r="G556" s="13">
        <f t="shared" si="11"/>
        <v>62</v>
      </c>
      <c r="H556" s="13">
        <v>520</v>
      </c>
    </row>
    <row r="557" ht="14.25" spans="1:8">
      <c r="A557" s="24"/>
      <c r="B557" s="24"/>
      <c r="C557" s="24"/>
      <c r="D557" s="24"/>
      <c r="E557" s="18" t="s">
        <v>36</v>
      </c>
      <c r="F557" s="13"/>
      <c r="G557" s="13">
        <f t="shared" si="11"/>
        <v>0</v>
      </c>
      <c r="H557" s="13"/>
    </row>
    <row r="558" ht="14.25" spans="1:8">
      <c r="A558" s="24"/>
      <c r="B558" s="24"/>
      <c r="C558" s="24"/>
      <c r="D558" s="24"/>
      <c r="E558" s="19" t="s">
        <v>475</v>
      </c>
      <c r="F558" s="13"/>
      <c r="G558" s="13">
        <f t="shared" si="11"/>
        <v>0</v>
      </c>
      <c r="H558" s="13"/>
    </row>
    <row r="559" ht="14.25" spans="1:8">
      <c r="A559" s="24"/>
      <c r="B559" s="24"/>
      <c r="C559" s="24"/>
      <c r="D559" s="24"/>
      <c r="E559" s="19" t="s">
        <v>476</v>
      </c>
      <c r="F559" s="13"/>
      <c r="G559" s="13">
        <f t="shared" si="11"/>
        <v>0</v>
      </c>
      <c r="H559" s="13"/>
    </row>
    <row r="560" ht="14.25" spans="1:8">
      <c r="A560" s="24"/>
      <c r="B560" s="24"/>
      <c r="C560" s="24"/>
      <c r="D560" s="24"/>
      <c r="E560" s="18" t="s">
        <v>477</v>
      </c>
      <c r="F560" s="13"/>
      <c r="G560" s="13">
        <f t="shared" si="11"/>
        <v>0</v>
      </c>
      <c r="H560" s="13"/>
    </row>
    <row r="561" ht="14.25" spans="1:8">
      <c r="A561" s="24"/>
      <c r="B561" s="24"/>
      <c r="C561" s="24"/>
      <c r="D561" s="24"/>
      <c r="E561" s="18" t="s">
        <v>19</v>
      </c>
      <c r="F561" s="13"/>
      <c r="G561" s="13">
        <f t="shared" si="11"/>
        <v>0</v>
      </c>
      <c r="H561" s="13"/>
    </row>
    <row r="562" ht="14.25" spans="1:8">
      <c r="A562" s="24"/>
      <c r="B562" s="24"/>
      <c r="C562" s="24"/>
      <c r="D562" s="24"/>
      <c r="E562" s="18" t="s">
        <v>478</v>
      </c>
      <c r="F562" s="13"/>
      <c r="G562" s="13">
        <f t="shared" si="11"/>
        <v>0</v>
      </c>
      <c r="H562" s="13"/>
    </row>
    <row r="563" ht="14.25" spans="1:8">
      <c r="A563" s="24"/>
      <c r="B563" s="24"/>
      <c r="C563" s="24"/>
      <c r="D563" s="24"/>
      <c r="E563" s="16" t="s">
        <v>479</v>
      </c>
      <c r="F563" s="13">
        <v>718</v>
      </c>
      <c r="G563" s="13">
        <f t="shared" si="11"/>
        <v>123</v>
      </c>
      <c r="H563" s="13">
        <f>SUM(H564:H566)</f>
        <v>841</v>
      </c>
    </row>
    <row r="564" ht="14.25" spans="1:8">
      <c r="A564" s="24"/>
      <c r="B564" s="24"/>
      <c r="C564" s="24"/>
      <c r="D564" s="24"/>
      <c r="E564" s="18" t="s">
        <v>11</v>
      </c>
      <c r="F564" s="13"/>
      <c r="G564" s="13">
        <f t="shared" si="11"/>
        <v>16</v>
      </c>
      <c r="H564" s="13">
        <v>16</v>
      </c>
    </row>
    <row r="565" ht="14.25" spans="1:8">
      <c r="A565" s="24"/>
      <c r="B565" s="24"/>
      <c r="C565" s="24"/>
      <c r="D565" s="24"/>
      <c r="E565" s="18" t="s">
        <v>36</v>
      </c>
      <c r="F565" s="13"/>
      <c r="G565" s="13">
        <f t="shared" si="11"/>
        <v>0</v>
      </c>
      <c r="H565" s="13"/>
    </row>
    <row r="566" ht="14.25" spans="1:8">
      <c r="A566" s="24"/>
      <c r="B566" s="24"/>
      <c r="C566" s="24"/>
      <c r="D566" s="24"/>
      <c r="E566" s="18" t="s">
        <v>480</v>
      </c>
      <c r="F566" s="13">
        <v>718</v>
      </c>
      <c r="G566" s="13">
        <f t="shared" si="11"/>
        <v>107</v>
      </c>
      <c r="H566" s="13">
        <v>825</v>
      </c>
    </row>
    <row r="567" ht="14.25" spans="1:8">
      <c r="A567" s="24"/>
      <c r="B567" s="24"/>
      <c r="C567" s="24"/>
      <c r="D567" s="24"/>
      <c r="E567" s="18" t="s">
        <v>481</v>
      </c>
      <c r="F567" s="13"/>
      <c r="G567" s="13">
        <f t="shared" si="11"/>
        <v>0</v>
      </c>
      <c r="H567" s="13"/>
    </row>
    <row r="568" ht="14.25" spans="1:8">
      <c r="A568" s="24"/>
      <c r="B568" s="24"/>
      <c r="C568" s="24"/>
      <c r="D568" s="24"/>
      <c r="E568" s="16" t="s">
        <v>482</v>
      </c>
      <c r="F568" s="13">
        <f>SUM(F569)</f>
        <v>0</v>
      </c>
      <c r="G568" s="13">
        <f t="shared" si="11"/>
        <v>0</v>
      </c>
      <c r="H568" s="13"/>
    </row>
    <row r="569" ht="14.25" spans="1:8">
      <c r="A569" s="24"/>
      <c r="B569" s="24"/>
      <c r="C569" s="24"/>
      <c r="D569" s="24"/>
      <c r="E569" s="18" t="s">
        <v>483</v>
      </c>
      <c r="F569" s="13"/>
      <c r="G569" s="13">
        <f t="shared" si="11"/>
        <v>0</v>
      </c>
      <c r="H569" s="13"/>
    </row>
    <row r="570" ht="14.25" spans="1:8">
      <c r="A570" s="24"/>
      <c r="B570" s="24"/>
      <c r="C570" s="24"/>
      <c r="D570" s="24"/>
      <c r="E570" s="16" t="s">
        <v>484</v>
      </c>
      <c r="F570" s="13">
        <f>SUM(F571)</f>
        <v>0</v>
      </c>
      <c r="G570" s="13">
        <f t="shared" si="11"/>
        <v>0</v>
      </c>
      <c r="H570" s="13"/>
    </row>
    <row r="571" ht="14.25" spans="1:8">
      <c r="A571" s="24"/>
      <c r="B571" s="24"/>
      <c r="C571" s="24"/>
      <c r="D571" s="24"/>
      <c r="E571" s="18" t="s">
        <v>485</v>
      </c>
      <c r="F571" s="13"/>
      <c r="G571" s="13">
        <f t="shared" si="11"/>
        <v>0</v>
      </c>
      <c r="H571" s="13"/>
    </row>
    <row r="572" ht="14.25" spans="1:8">
      <c r="A572" s="24"/>
      <c r="B572" s="24"/>
      <c r="C572" s="24"/>
      <c r="D572" s="24"/>
      <c r="E572" s="16" t="s">
        <v>486</v>
      </c>
      <c r="F572" s="13">
        <v>589</v>
      </c>
      <c r="G572" s="13">
        <f t="shared" si="11"/>
        <v>10</v>
      </c>
      <c r="H572" s="13">
        <v>599</v>
      </c>
    </row>
    <row r="573" ht="14.25" spans="1:8">
      <c r="A573" s="24"/>
      <c r="B573" s="24"/>
      <c r="C573" s="24"/>
      <c r="D573" s="24"/>
      <c r="E573" s="18" t="s">
        <v>487</v>
      </c>
      <c r="F573" s="13">
        <v>589</v>
      </c>
      <c r="G573" s="13">
        <f t="shared" si="11"/>
        <v>10</v>
      </c>
      <c r="H573" s="13">
        <v>599</v>
      </c>
    </row>
    <row r="574" ht="14.25" spans="1:8">
      <c r="A574" s="24"/>
      <c r="B574" s="24"/>
      <c r="C574" s="24"/>
      <c r="D574" s="24"/>
      <c r="E574" s="19" t="s">
        <v>488</v>
      </c>
      <c r="F574" s="13"/>
      <c r="G574" s="13">
        <f t="shared" si="11"/>
        <v>0</v>
      </c>
      <c r="H574" s="13"/>
    </row>
    <row r="575" ht="14.25" spans="1:8">
      <c r="A575" s="24"/>
      <c r="B575" s="24"/>
      <c r="C575" s="24"/>
      <c r="D575" s="24"/>
      <c r="E575" s="26" t="s">
        <v>489</v>
      </c>
      <c r="F575" s="13">
        <f>SUM(F576)</f>
        <v>0</v>
      </c>
      <c r="G575" s="13">
        <f t="shared" si="11"/>
        <v>0</v>
      </c>
      <c r="H575" s="13"/>
    </row>
    <row r="576" ht="14.25" spans="1:8">
      <c r="A576" s="24"/>
      <c r="B576" s="24"/>
      <c r="C576" s="24"/>
      <c r="D576" s="24"/>
      <c r="E576" s="19" t="s">
        <v>489</v>
      </c>
      <c r="F576" s="13"/>
      <c r="G576" s="13">
        <f t="shared" si="11"/>
        <v>0</v>
      </c>
      <c r="H576" s="13"/>
    </row>
    <row r="577" ht="14.25" spans="1:8">
      <c r="A577" s="24"/>
      <c r="B577" s="24"/>
      <c r="C577" s="24"/>
      <c r="D577" s="24"/>
      <c r="E577" s="12" t="s">
        <v>490</v>
      </c>
      <c r="F577" s="13">
        <v>6000</v>
      </c>
      <c r="G577" s="13">
        <f t="shared" si="11"/>
        <v>750</v>
      </c>
      <c r="H577" s="13">
        <v>6750</v>
      </c>
    </row>
    <row r="578" ht="14.25" spans="1:8">
      <c r="A578" s="24"/>
      <c r="B578" s="24"/>
      <c r="C578" s="24"/>
      <c r="D578" s="24"/>
      <c r="E578" s="12" t="s">
        <v>491</v>
      </c>
      <c r="F578" s="13">
        <v>11897</v>
      </c>
      <c r="G578" s="13">
        <f t="shared" si="11"/>
        <v>-11157</v>
      </c>
      <c r="H578" s="13">
        <v>740</v>
      </c>
    </row>
    <row r="579" ht="14.25" spans="1:8">
      <c r="A579" s="24"/>
      <c r="B579" s="24"/>
      <c r="C579" s="24"/>
      <c r="D579" s="24"/>
      <c r="E579" s="16" t="s">
        <v>491</v>
      </c>
      <c r="F579" s="13">
        <v>11897</v>
      </c>
      <c r="G579" s="13">
        <f t="shared" si="11"/>
        <v>-11157</v>
      </c>
      <c r="H579" s="13">
        <v>740</v>
      </c>
    </row>
    <row r="580" ht="14.25" spans="1:8">
      <c r="A580" s="24"/>
      <c r="B580" s="24"/>
      <c r="C580" s="24"/>
      <c r="D580" s="24"/>
      <c r="E580" s="18" t="s">
        <v>491</v>
      </c>
      <c r="F580" s="13">
        <v>11897</v>
      </c>
      <c r="G580" s="13">
        <f t="shared" si="11"/>
        <v>-11157</v>
      </c>
      <c r="H580" s="13">
        <v>740</v>
      </c>
    </row>
    <row r="581" ht="14.25" spans="1:8">
      <c r="A581" s="24"/>
      <c r="B581" s="24"/>
      <c r="C581" s="24"/>
      <c r="D581" s="24"/>
      <c r="E581" s="12" t="s">
        <v>492</v>
      </c>
      <c r="F581" s="13">
        <v>16443</v>
      </c>
      <c r="G581" s="13">
        <f t="shared" si="11"/>
        <v>18</v>
      </c>
      <c r="H581" s="13">
        <v>16461</v>
      </c>
    </row>
    <row r="582" ht="14.25" spans="1:8">
      <c r="A582" s="24"/>
      <c r="B582" s="24"/>
      <c r="C582" s="24"/>
      <c r="D582" s="24"/>
      <c r="E582" s="16" t="s">
        <v>493</v>
      </c>
      <c r="F582" s="13">
        <v>16443</v>
      </c>
      <c r="G582" s="13">
        <f t="shared" ref="G582:G599" si="12">H582-F582</f>
        <v>18</v>
      </c>
      <c r="H582" s="13">
        <v>16461</v>
      </c>
    </row>
    <row r="583" ht="14.25" spans="1:8">
      <c r="A583" s="24"/>
      <c r="B583" s="24"/>
      <c r="C583" s="24"/>
      <c r="D583" s="24"/>
      <c r="E583" s="18" t="s">
        <v>494</v>
      </c>
      <c r="F583" s="13">
        <v>16435</v>
      </c>
      <c r="G583" s="13">
        <f t="shared" si="12"/>
        <v>19</v>
      </c>
      <c r="H583" s="13">
        <v>16454</v>
      </c>
    </row>
    <row r="584" ht="14.25" spans="1:8">
      <c r="A584" s="24"/>
      <c r="B584" s="24"/>
      <c r="C584" s="24"/>
      <c r="D584" s="24"/>
      <c r="E584" s="18" t="s">
        <v>495</v>
      </c>
      <c r="F584" s="13">
        <v>8</v>
      </c>
      <c r="G584" s="13">
        <f t="shared" si="12"/>
        <v>-1</v>
      </c>
      <c r="H584" s="13">
        <v>7</v>
      </c>
    </row>
    <row r="585" ht="14.25" spans="1:8">
      <c r="A585" s="24"/>
      <c r="B585" s="24"/>
      <c r="C585" s="24"/>
      <c r="D585" s="24"/>
      <c r="E585" s="29" t="s">
        <v>496</v>
      </c>
      <c r="F585" s="30"/>
      <c r="G585" s="13">
        <f t="shared" si="12"/>
        <v>123</v>
      </c>
      <c r="H585" s="30">
        <v>123</v>
      </c>
    </row>
    <row r="586" ht="14.25" spans="1:8">
      <c r="A586" s="24"/>
      <c r="B586" s="24"/>
      <c r="C586" s="24"/>
      <c r="D586" s="24"/>
      <c r="E586" s="16" t="s">
        <v>497</v>
      </c>
      <c r="F586" s="13"/>
      <c r="G586" s="13">
        <f t="shared" si="12"/>
        <v>123</v>
      </c>
      <c r="H586" s="13">
        <v>123</v>
      </c>
    </row>
    <row r="587" ht="14.25" spans="1:8">
      <c r="A587" s="24"/>
      <c r="B587" s="24"/>
      <c r="C587" s="24"/>
      <c r="D587" s="24"/>
      <c r="E587" s="18" t="s">
        <v>497</v>
      </c>
      <c r="F587" s="13"/>
      <c r="G587" s="13">
        <f t="shared" si="12"/>
        <v>123</v>
      </c>
      <c r="H587" s="13">
        <v>123</v>
      </c>
    </row>
    <row r="588" ht="14.25" spans="1:8">
      <c r="A588" s="31" t="s">
        <v>498</v>
      </c>
      <c r="B588" s="21">
        <v>78720</v>
      </c>
      <c r="C588" s="21">
        <f>D588-B588</f>
        <v>-32720</v>
      </c>
      <c r="D588" s="21">
        <f>D4+D18</f>
        <v>46000</v>
      </c>
      <c r="E588" s="32" t="s">
        <v>499</v>
      </c>
      <c r="F588" s="33">
        <f>F585+F581+F578+F577+F554+F546+F529+F514+F511+F500+F485+F470+F400+F381+F348+F298+F212+F184+F169+F142+F118+F112+F4</f>
        <v>609222</v>
      </c>
      <c r="G588" s="33">
        <f t="shared" ref="G588:H588" si="13">G585+G581+G578+G577+G554+G546+G529+G514+G511+G500+G485+G470+G400+G381+G348+G298+G212+G184+G169+G142+G118+G112+G4</f>
        <v>65278</v>
      </c>
      <c r="H588" s="33">
        <f t="shared" si="13"/>
        <v>674500</v>
      </c>
    </row>
    <row r="589" ht="14.25" spans="1:8">
      <c r="A589" s="34" t="s">
        <v>500</v>
      </c>
      <c r="B589" s="13"/>
      <c r="C589" s="13">
        <f t="shared" ref="C589:C600" si="14">D589-B589</f>
        <v>140575</v>
      </c>
      <c r="D589" s="13">
        <v>140575</v>
      </c>
      <c r="E589" s="35" t="s">
        <v>501</v>
      </c>
      <c r="F589" s="36">
        <f>SUM(F590:F591)</f>
        <v>2218</v>
      </c>
      <c r="G589" s="13">
        <f t="shared" si="12"/>
        <v>37443</v>
      </c>
      <c r="H589" s="36">
        <v>39661</v>
      </c>
    </row>
    <row r="590" ht="14.25" spans="1:8">
      <c r="A590" s="34" t="s">
        <v>502</v>
      </c>
      <c r="B590" s="13">
        <v>537327</v>
      </c>
      <c r="C590" s="13">
        <f t="shared" si="14"/>
        <v>43468</v>
      </c>
      <c r="D590" s="13">
        <f>D591+D595+D596+D597</f>
        <v>580795</v>
      </c>
      <c r="E590" s="26" t="s">
        <v>503</v>
      </c>
      <c r="F590" s="36">
        <v>2218</v>
      </c>
      <c r="G590" s="13">
        <f t="shared" si="12"/>
        <v>37443</v>
      </c>
      <c r="H590" s="36">
        <v>39661</v>
      </c>
    </row>
    <row r="591" ht="14.25" spans="1:8">
      <c r="A591" s="37" t="s">
        <v>504</v>
      </c>
      <c r="B591" s="13">
        <v>396103</v>
      </c>
      <c r="C591" s="13">
        <f t="shared" si="14"/>
        <v>110184</v>
      </c>
      <c r="D591" s="13">
        <f>SUM(D592:D594)</f>
        <v>506287</v>
      </c>
      <c r="E591" s="26" t="s">
        <v>505</v>
      </c>
      <c r="F591" s="36"/>
      <c r="G591" s="13">
        <f t="shared" si="12"/>
        <v>0</v>
      </c>
      <c r="H591" s="36"/>
    </row>
    <row r="592" ht="14.25" spans="1:8">
      <c r="A592" s="38" t="s">
        <v>506</v>
      </c>
      <c r="B592" s="13">
        <v>7274</v>
      </c>
      <c r="C592" s="13">
        <f t="shared" si="14"/>
        <v>0</v>
      </c>
      <c r="D592" s="13">
        <v>7274</v>
      </c>
      <c r="E592" s="26" t="s">
        <v>507</v>
      </c>
      <c r="F592" s="36"/>
      <c r="G592" s="13">
        <f t="shared" si="12"/>
        <v>0</v>
      </c>
      <c r="H592" s="36"/>
    </row>
    <row r="593" ht="14.25" spans="1:8">
      <c r="A593" s="38" t="s">
        <v>508</v>
      </c>
      <c r="B593" s="13">
        <v>380020</v>
      </c>
      <c r="C593" s="13">
        <f t="shared" si="14"/>
        <v>100993</v>
      </c>
      <c r="D593" s="13">
        <v>481013</v>
      </c>
      <c r="E593" s="35" t="s">
        <v>509</v>
      </c>
      <c r="F593" s="22">
        <v>4607</v>
      </c>
      <c r="G593" s="13">
        <f t="shared" si="12"/>
        <v>48602</v>
      </c>
      <c r="H593" s="22">
        <f>H594+H597+H598+H599</f>
        <v>53209</v>
      </c>
    </row>
    <row r="594" ht="14.25" spans="1:8">
      <c r="A594" s="38" t="s">
        <v>510</v>
      </c>
      <c r="B594" s="13">
        <v>8809</v>
      </c>
      <c r="C594" s="13">
        <f t="shared" si="14"/>
        <v>9191</v>
      </c>
      <c r="D594" s="13">
        <v>18000</v>
      </c>
      <c r="E594" s="26" t="s">
        <v>511</v>
      </c>
      <c r="F594" s="22">
        <v>4607</v>
      </c>
      <c r="G594" s="13">
        <f t="shared" si="12"/>
        <v>2857</v>
      </c>
      <c r="H594" s="22">
        <f>SUM(H595:H596)</f>
        <v>7464</v>
      </c>
    </row>
    <row r="595" ht="14.25" spans="1:8">
      <c r="A595" s="37" t="s">
        <v>512</v>
      </c>
      <c r="B595" s="13">
        <v>39548</v>
      </c>
      <c r="C595" s="13">
        <f t="shared" si="14"/>
        <v>0</v>
      </c>
      <c r="D595" s="13">
        <v>39548</v>
      </c>
      <c r="E595" s="19" t="s">
        <v>513</v>
      </c>
      <c r="F595" s="22">
        <v>4056</v>
      </c>
      <c r="G595" s="13">
        <f t="shared" si="12"/>
        <v>0</v>
      </c>
      <c r="H595" s="22">
        <v>4056</v>
      </c>
    </row>
    <row r="596" ht="14.25" spans="1:8">
      <c r="A596" s="37" t="s">
        <v>514</v>
      </c>
      <c r="B596" s="13">
        <v>84866</v>
      </c>
      <c r="C596" s="13">
        <f t="shared" si="14"/>
        <v>-66716</v>
      </c>
      <c r="D596" s="13">
        <v>18150</v>
      </c>
      <c r="E596" s="39" t="s">
        <v>515</v>
      </c>
      <c r="F596" s="36">
        <v>551</v>
      </c>
      <c r="G596" s="13">
        <f t="shared" si="12"/>
        <v>2857</v>
      </c>
      <c r="H596" s="36">
        <v>3408</v>
      </c>
    </row>
    <row r="597" ht="14.25" spans="1:8">
      <c r="A597" s="37" t="s">
        <v>516</v>
      </c>
      <c r="B597" s="13">
        <v>16810</v>
      </c>
      <c r="C597" s="21">
        <f t="shared" si="14"/>
        <v>0</v>
      </c>
      <c r="D597" s="13">
        <v>16810</v>
      </c>
      <c r="E597" s="27" t="s">
        <v>517</v>
      </c>
      <c r="F597" s="36"/>
      <c r="G597" s="13">
        <f t="shared" si="12"/>
        <v>0</v>
      </c>
      <c r="H597" s="36"/>
    </row>
    <row r="598" ht="14.25" spans="1:8">
      <c r="A598" s="24"/>
      <c r="B598" s="24"/>
      <c r="C598" s="21">
        <f t="shared" si="14"/>
        <v>0</v>
      </c>
      <c r="D598" s="24"/>
      <c r="E598" s="35" t="s">
        <v>518</v>
      </c>
      <c r="F598" s="23">
        <f>SUM(F599)</f>
        <v>0</v>
      </c>
      <c r="G598" s="13">
        <f t="shared" si="12"/>
        <v>2000</v>
      </c>
      <c r="H598" s="23">
        <v>2000</v>
      </c>
    </row>
    <row r="599" ht="14.25" spans="1:8">
      <c r="A599" s="24"/>
      <c r="B599" s="24"/>
      <c r="C599" s="21">
        <f t="shared" si="14"/>
        <v>0</v>
      </c>
      <c r="D599" s="24"/>
      <c r="E599" s="35" t="s">
        <v>519</v>
      </c>
      <c r="F599" s="23"/>
      <c r="G599" s="13">
        <f t="shared" si="12"/>
        <v>43745</v>
      </c>
      <c r="H599" s="23">
        <v>43745</v>
      </c>
    </row>
    <row r="600" ht="14.25" spans="1:8">
      <c r="A600" s="32" t="s">
        <v>520</v>
      </c>
      <c r="B600" s="21">
        <v>616047</v>
      </c>
      <c r="C600" s="21">
        <f t="shared" si="14"/>
        <v>151323</v>
      </c>
      <c r="D600" s="21">
        <f>D588+D589+D590</f>
        <v>767370</v>
      </c>
      <c r="E600" s="32" t="s">
        <v>521</v>
      </c>
      <c r="F600" s="33">
        <f>F588+F589+F593</f>
        <v>616047</v>
      </c>
      <c r="G600" s="33">
        <f t="shared" ref="G600:H600" si="15">G588+G589+G593</f>
        <v>151323</v>
      </c>
      <c r="H600" s="33">
        <f t="shared" si="15"/>
        <v>767370</v>
      </c>
    </row>
  </sheetData>
  <mergeCells count="1">
    <mergeCell ref="A1:H1"/>
  </mergeCells>
  <conditionalFormatting sqref="E26:E27">
    <cfRule type="cellIs" dxfId="0" priority="1" stopIfTrue="1" operator="equal">
      <formula>"错误"</formula>
    </cfRule>
    <cfRule type="cellIs" dxfId="0" priority="2" stopIfTrue="1" operator="equal">
      <formula>"错误"</formula>
    </cfRule>
    <cfRule type="cellIs" dxfId="0" priority="3" stopIfTrue="1" operator="equal">
      <formula>"错误"</formula>
    </cfRule>
  </conditionalFormatting>
  <conditionalFormatting sqref="E39 A588 E28:E34 E4:E24">
    <cfRule type="cellIs" dxfId="0" priority="4" stopIfTrue="1" operator="equal">
      <formula>"错误"</formula>
    </cfRule>
  </conditionalFormatting>
  <dataValidations count="1">
    <dataValidation type="whole" operator="between" allowBlank="1" showInputMessage="1" showErrorMessage="1" errorTitle="请输入整数！" sqref="F30 H30 F32:F34 H32:H34">
      <formula1>-1E+28</formula1>
      <formula2>1E+29</formula2>
    </dataValidation>
  </dataValidations>
  <printOptions horizontalCentered="1"/>
  <pageMargins left="0.699305555555556" right="0.699305555555556" top="0" bottom="0" header="0.297916666666667" footer="0.297916666666667"/>
  <pageSetup paperSize="9" orientation="landscape"/>
  <headerFooter alignWithMargins="0"/>
  <ignoredErrors>
    <ignoredError sqref="G588" formula="1"/>
    <ignoredError sqref="F40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冰尘</cp:lastModifiedBy>
  <dcterms:created xsi:type="dcterms:W3CDTF">2024-01-18T08:44:00Z</dcterms:created>
  <cp:lastPrinted>2026-01-14T02:09:00Z</cp:lastPrinted>
  <dcterms:modified xsi:type="dcterms:W3CDTF">2026-06-23T01:16:37Z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2E23F6190DAD4DEEA084CBEDC770A158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