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5年政府性基金预算收支表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/>
  <c r="G93"/>
  <c r="F93"/>
  <c r="D93"/>
  <c r="C93"/>
  <c r="G92"/>
  <c r="G91"/>
  <c r="C91"/>
  <c r="G90"/>
  <c r="C90"/>
  <c r="G89"/>
  <c r="C89"/>
  <c r="H88"/>
  <c r="G88"/>
  <c r="C88"/>
  <c r="G87"/>
  <c r="C87"/>
  <c r="G86"/>
  <c r="D86"/>
  <c r="C86"/>
  <c r="H85"/>
  <c r="G85"/>
  <c r="F85"/>
  <c r="D85"/>
  <c r="C85"/>
  <c r="G84"/>
  <c r="G83"/>
  <c r="G82"/>
  <c r="G81"/>
  <c r="G80"/>
  <c r="G79"/>
  <c r="G78"/>
  <c r="G77"/>
  <c r="G76"/>
  <c r="G75"/>
  <c r="G73"/>
  <c r="G72"/>
  <c r="G71"/>
  <c r="G70"/>
  <c r="G69"/>
  <c r="F69"/>
  <c r="G68"/>
  <c r="F68"/>
  <c r="G67"/>
  <c r="G66"/>
  <c r="G65"/>
  <c r="G64"/>
  <c r="G63"/>
  <c r="G62"/>
  <c r="G61"/>
  <c r="G60"/>
  <c r="F60"/>
  <c r="G59"/>
  <c r="G58"/>
  <c r="G57"/>
  <c r="G56"/>
  <c r="G55"/>
  <c r="G54"/>
  <c r="G53"/>
  <c r="F53"/>
  <c r="G52"/>
  <c r="G51"/>
  <c r="G50"/>
  <c r="G49"/>
  <c r="G48"/>
  <c r="G47"/>
  <c r="G46"/>
  <c r="G45"/>
  <c r="G44"/>
  <c r="G43"/>
  <c r="G42"/>
  <c r="G41"/>
  <c r="G40"/>
  <c r="G39"/>
  <c r="G38"/>
  <c r="G37"/>
  <c r="F37"/>
  <c r="G36"/>
  <c r="G35"/>
  <c r="F35"/>
  <c r="G34"/>
  <c r="G33"/>
  <c r="F33"/>
  <c r="G32"/>
  <c r="G31"/>
  <c r="G30"/>
  <c r="F30"/>
  <c r="G29"/>
  <c r="G28"/>
  <c r="G27"/>
  <c r="G26"/>
  <c r="G25"/>
  <c r="G24"/>
  <c r="G23"/>
  <c r="G22"/>
  <c r="G21"/>
  <c r="G20"/>
  <c r="G19"/>
  <c r="G18"/>
  <c r="G17"/>
  <c r="G16"/>
  <c r="G15"/>
  <c r="F15"/>
  <c r="G14"/>
  <c r="F14"/>
  <c r="G13"/>
  <c r="G12"/>
  <c r="C12"/>
  <c r="G11"/>
  <c r="C11"/>
  <c r="G10"/>
  <c r="C10"/>
  <c r="G9"/>
  <c r="C9"/>
  <c r="G8"/>
  <c r="C8"/>
  <c r="G7"/>
  <c r="C7"/>
  <c r="G6"/>
  <c r="C6"/>
  <c r="G5"/>
  <c r="F5"/>
  <c r="G4"/>
  <c r="F4"/>
</calcChain>
</file>

<file path=xl/sharedStrings.xml><?xml version="1.0" encoding="utf-8"?>
<sst xmlns="http://schemas.openxmlformats.org/spreadsheetml/2006/main" count="118" uniqueCount="108">
  <si>
    <r>
      <rPr>
        <b/>
        <sz val="18"/>
        <color rgb="FF000000"/>
        <rFont val="宋体"/>
        <charset val="134"/>
      </rPr>
      <t>梨树县</t>
    </r>
    <r>
      <rPr>
        <b/>
        <sz val="18"/>
        <color rgb="FF000000"/>
        <rFont val="Verdana"/>
        <family val="2"/>
      </rPr>
      <t>2025</t>
    </r>
    <r>
      <rPr>
        <b/>
        <sz val="18"/>
        <color rgb="FF000000"/>
        <rFont val="宋体"/>
        <charset val="134"/>
      </rPr>
      <t>年政府性基金预算收支预算调整表</t>
    </r>
  </si>
  <si>
    <t>收入</t>
  </si>
  <si>
    <t>单位：万元</t>
  </si>
  <si>
    <t>项目</t>
  </si>
  <si>
    <t>预算数</t>
  </si>
  <si>
    <t>调整数</t>
  </si>
  <si>
    <t>调整后
预算数</t>
  </si>
  <si>
    <t>一、国有土地收益基金收入</t>
  </si>
  <si>
    <t>一、文化旅游体育与传媒支出</t>
  </si>
  <si>
    <t>二、农业土地开发资金收入</t>
  </si>
  <si>
    <t>　国家电影事业发展专项资金安排的支出</t>
  </si>
  <si>
    <t>三、国有土地使用权出让收入</t>
  </si>
  <si>
    <t>　　资助国产影片放映</t>
  </si>
  <si>
    <t>四、城市基础设施配套费收入</t>
  </si>
  <si>
    <t xml:space="preserve">    资助影院建设</t>
  </si>
  <si>
    <t>五、污水处理费收入</t>
  </si>
  <si>
    <t>　旅游发展基金支出</t>
  </si>
  <si>
    <t>六、彩票发行机构和彩票销售机构的业务费用</t>
  </si>
  <si>
    <t>　　地方旅游开发项目补助</t>
  </si>
  <si>
    <t>七、其他政府性基金收入</t>
  </si>
  <si>
    <t>二、社会保障和就业支出</t>
  </si>
  <si>
    <t>八、专项债券对应项目专项收入</t>
  </si>
  <si>
    <t>　大中型水库移民后期扶持基金支出</t>
  </si>
  <si>
    <t>　　移民补助</t>
  </si>
  <si>
    <t>　　基础设施建设和经济发展</t>
  </si>
  <si>
    <t>四、城乡社区支出</t>
  </si>
  <si>
    <t>　国有土地使用权出让收入安排的支出</t>
  </si>
  <si>
    <t>　　征地和拆迁补偿支出</t>
  </si>
  <si>
    <t>　　土地开发支出</t>
  </si>
  <si>
    <t>城市建设支出</t>
  </si>
  <si>
    <t>　　农村基础设施建设支出</t>
  </si>
  <si>
    <t xml:space="preserve"> 棚户区改造支出</t>
  </si>
  <si>
    <t>　　土地出让业务支出</t>
  </si>
  <si>
    <t>廉租住房支出</t>
  </si>
  <si>
    <t xml:space="preserve"> 农业生产发展支出</t>
  </si>
  <si>
    <t xml:space="preserve"> 农业农村生态环境支出</t>
  </si>
  <si>
    <t>　　其他国有土地使用权出让收入安排的支出</t>
  </si>
  <si>
    <t>　国有土地收益基金安排的支出</t>
  </si>
  <si>
    <t>　  其他国有土地收益基金安排的支出</t>
  </si>
  <si>
    <t>　农业土地开发资金安排的支出</t>
  </si>
  <si>
    <t>　城市基础设施配套费安排的支出</t>
  </si>
  <si>
    <t xml:space="preserve">    城市公共设施</t>
  </si>
  <si>
    <t>　　其他城市基础设施配套费安排的支出</t>
  </si>
  <si>
    <t>　污水处理费收入安排的支出</t>
  </si>
  <si>
    <t>　　其他污水处理费安排的支出</t>
  </si>
  <si>
    <t>　土地储备专项债券收入安排的支出</t>
  </si>
  <si>
    <t>　　其他土地储备专项债券收入安排的支出</t>
  </si>
  <si>
    <t>　棚户区改造专项债券收入安排的支出</t>
  </si>
  <si>
    <t>　　其他棚户区改造专项债券收入安排的支出</t>
  </si>
  <si>
    <t>超长期特别国债安排的支出</t>
  </si>
  <si>
    <t>城乡社区公共设施</t>
  </si>
  <si>
    <t>五、农林水支出</t>
  </si>
  <si>
    <t>　大中型水库库区基金安排的支出</t>
  </si>
  <si>
    <t xml:space="preserve">    移民补助</t>
  </si>
  <si>
    <t>　　其他大中型水库库区基金支出</t>
  </si>
  <si>
    <t>　大中型水库移民后期扶持基金安排的支出</t>
  </si>
  <si>
    <t>　  其他大中型水库移民后期扶持基金安排的支出</t>
  </si>
  <si>
    <t>农业农村支出</t>
  </si>
  <si>
    <t>六、资源勘探工业信息等支出</t>
  </si>
  <si>
    <t>制造业</t>
  </si>
  <si>
    <t>八、其他支出</t>
  </si>
  <si>
    <t>　其他政府性基金及对应专项债务收入安排的支出</t>
  </si>
  <si>
    <t>　　其他地方自行试点项目收益专项债券收入安排的支出</t>
  </si>
  <si>
    <t>　  其他政府性基金及对应专项债务收入安排的支出</t>
  </si>
  <si>
    <t>　彩票发行销售机构业务费安排的支出</t>
  </si>
  <si>
    <t>　　福利彩票销售机构的业务费支出</t>
  </si>
  <si>
    <t>　　彩票市场调控资金支出</t>
  </si>
  <si>
    <t>　彩票公益金安排的支出</t>
  </si>
  <si>
    <t>　　用于社会福利的彩票公益金支出</t>
  </si>
  <si>
    <t>　　用于体育事业的彩票公益金支出</t>
  </si>
  <si>
    <t>　　用于教育事业的彩票公益金支出</t>
  </si>
  <si>
    <t>　　用于残疾人事业的彩票公益金支出</t>
  </si>
  <si>
    <t>　　用于文化事业的彩票公益金支出</t>
  </si>
  <si>
    <t>　　用于城乡医疗救助的的彩票公益金支出</t>
  </si>
  <si>
    <t>　　用于其他社会公益事业的彩票公益金支出</t>
  </si>
  <si>
    <t>九、债务付息支出</t>
  </si>
  <si>
    <t>地方政府专项债务付息支出</t>
  </si>
  <si>
    <t>　　国有土地使用权出让金债务付息支出</t>
  </si>
  <si>
    <t>　　土地储备专项债券付息支出</t>
  </si>
  <si>
    <t>　　棚户区改造专项债券付息支出</t>
  </si>
  <si>
    <t>　　其他地方自行试点项目收益专项债券付息支出</t>
  </si>
  <si>
    <t>十、债务发行费用支出</t>
  </si>
  <si>
    <t xml:space="preserve">  地方政府专项债务发行费用支出</t>
  </si>
  <si>
    <t xml:space="preserve"> 国有土地使用权出让金债务发行费用支出</t>
  </si>
  <si>
    <t xml:space="preserve"> 土地储备专项债券发行费用支出</t>
  </si>
  <si>
    <t xml:space="preserve"> 棚户区改造专项债券发行费用支出</t>
  </si>
  <si>
    <t>　　其他地方自行试点项目收益专项债务发行费用支出</t>
  </si>
  <si>
    <t xml:space="preserve">    其他政府性基金债务发行费用支出</t>
  </si>
  <si>
    <t>十一、抗疫特别国债安排的支出</t>
  </si>
  <si>
    <t>抗疫相关支出</t>
  </si>
  <si>
    <t>其他抗疫相关支出</t>
  </si>
  <si>
    <t>收入合计</t>
  </si>
  <si>
    <t>支出合计</t>
  </si>
  <si>
    <t>转移性收入</t>
  </si>
  <si>
    <t>债务还本支出</t>
  </si>
  <si>
    <t>　政府性基金补助收入</t>
  </si>
  <si>
    <t xml:space="preserve">  地方政府专项债务还本支出</t>
  </si>
  <si>
    <t>　上年结余收入</t>
  </si>
  <si>
    <t>转移性支出</t>
  </si>
  <si>
    <t>　调入资金</t>
  </si>
  <si>
    <t>　政府性基金上解支出</t>
  </si>
  <si>
    <t>　　其中：地方政府性基金调入专项收入</t>
  </si>
  <si>
    <t>　调出资金</t>
  </si>
  <si>
    <t>　地方政府专项债务转贷收入</t>
  </si>
  <si>
    <t>　年终结余（转）</t>
  </si>
  <si>
    <t>收入总计</t>
  </si>
  <si>
    <t>支出总计</t>
  </si>
  <si>
    <t>其他政府性基金债务付息支出</t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</si>
</sst>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Verdana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Verdana"/>
      <family val="2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8"/>
      <color rgb="FF000000"/>
      <name val="Verdana"/>
      <family val="2"/>
    </font>
    <font>
      <sz val="9"/>
      <name val="Verdana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0" borderId="2" xfId="0" applyNumberFormat="1" applyFont="1" applyBorder="1" applyAlignment="1">
      <alignment horizontal="left" vertical="center" wrapText="1" indent="2"/>
    </xf>
    <xf numFmtId="0" fontId="4" fillId="0" borderId="2" xfId="0" applyNumberFormat="1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center" wrapText="1" indent="2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showZeros="0" tabSelected="1" topLeftCell="A28" workbookViewId="0">
      <selection activeCell="J36" sqref="J36"/>
    </sheetView>
  </sheetViews>
  <sheetFormatPr defaultColWidth="9" defaultRowHeight="15"/>
  <cols>
    <col min="1" max="1" width="28.796875" customWidth="1"/>
    <col min="2" max="2" width="6.69921875" customWidth="1"/>
    <col min="3" max="3" width="6.5" customWidth="1"/>
    <col min="4" max="4" width="6.796875" customWidth="1"/>
    <col min="5" max="5" width="23.09765625" customWidth="1"/>
    <col min="6" max="6" width="6.69921875" customWidth="1"/>
    <col min="7" max="7" width="6.5" customWidth="1"/>
    <col min="8" max="8" width="6.8984375" customWidth="1"/>
    <col min="9" max="9" width="9.8984375" customWidth="1"/>
    <col min="10" max="1998" width="15" customWidth="1"/>
  </cols>
  <sheetData>
    <row r="1" spans="1:11" s="1" customFormat="1" ht="27.95" customHeight="1">
      <c r="A1" s="23" t="s">
        <v>0</v>
      </c>
      <c r="B1" s="23"/>
      <c r="C1" s="23"/>
      <c r="D1" s="24" t="s">
        <v>1</v>
      </c>
      <c r="E1" s="24" t="s">
        <v>1</v>
      </c>
      <c r="F1" s="24"/>
      <c r="G1" s="24"/>
      <c r="H1" s="24" t="s">
        <v>1</v>
      </c>
      <c r="I1" s="25"/>
      <c r="J1" s="25"/>
      <c r="K1" s="25"/>
    </row>
    <row r="2" spans="1:11">
      <c r="A2" s="2"/>
      <c r="B2" s="2"/>
      <c r="C2" s="2"/>
      <c r="D2" s="2"/>
      <c r="E2" s="2"/>
      <c r="F2" s="2"/>
      <c r="G2" s="26" t="s">
        <v>2</v>
      </c>
      <c r="H2" s="26"/>
      <c r="I2" s="2"/>
      <c r="J2" s="2"/>
      <c r="K2" s="2"/>
    </row>
    <row r="3" spans="1:11" ht="37.5" customHeight="1">
      <c r="A3" s="3" t="s">
        <v>3</v>
      </c>
      <c r="B3" s="4" t="s">
        <v>4</v>
      </c>
      <c r="C3" s="3" t="s">
        <v>5</v>
      </c>
      <c r="D3" s="5" t="s">
        <v>6</v>
      </c>
      <c r="E3" s="6" t="s">
        <v>3</v>
      </c>
      <c r="F3" s="4" t="s">
        <v>4</v>
      </c>
      <c r="G3" s="3" t="s">
        <v>5</v>
      </c>
      <c r="H3" s="5" t="s">
        <v>6</v>
      </c>
      <c r="I3" s="2"/>
      <c r="J3" s="2"/>
      <c r="K3" s="2"/>
    </row>
    <row r="4" spans="1:11">
      <c r="A4" s="7" t="s">
        <v>7</v>
      </c>
      <c r="B4" s="8"/>
      <c r="C4" s="7"/>
      <c r="D4" s="8"/>
      <c r="E4" s="9" t="s">
        <v>8</v>
      </c>
      <c r="F4" s="10">
        <f>F5</f>
        <v>155</v>
      </c>
      <c r="G4" s="10">
        <f>H4-F4</f>
        <v>-151</v>
      </c>
      <c r="H4" s="10">
        <v>4</v>
      </c>
      <c r="I4" s="2"/>
      <c r="J4" s="2"/>
      <c r="K4" s="2"/>
    </row>
    <row r="5" spans="1:11" ht="28.5">
      <c r="A5" s="7" t="s">
        <v>9</v>
      </c>
      <c r="B5" s="8"/>
      <c r="C5" s="7"/>
      <c r="D5" s="8"/>
      <c r="E5" s="9" t="s">
        <v>10</v>
      </c>
      <c r="F5" s="10">
        <f>SUM(F6:F7)</f>
        <v>155</v>
      </c>
      <c r="G5" s="10">
        <f t="shared" ref="G5:G68" si="0">H5-F5</f>
        <v>-151</v>
      </c>
      <c r="H5" s="10">
        <v>4</v>
      </c>
    </row>
    <row r="6" spans="1:11">
      <c r="A6" s="7" t="s">
        <v>11</v>
      </c>
      <c r="B6" s="8">
        <v>30369</v>
      </c>
      <c r="C6" s="11">
        <f>D6-B6</f>
        <v>-11369</v>
      </c>
      <c r="D6" s="8">
        <v>19000</v>
      </c>
      <c r="E6" s="9" t="s">
        <v>12</v>
      </c>
      <c r="F6" s="10">
        <v>5</v>
      </c>
      <c r="G6" s="10">
        <f t="shared" si="0"/>
        <v>-1</v>
      </c>
      <c r="H6" s="10">
        <v>4</v>
      </c>
    </row>
    <row r="7" spans="1:11">
      <c r="A7" s="7" t="s">
        <v>13</v>
      </c>
      <c r="B7" s="8">
        <v>400</v>
      </c>
      <c r="C7" s="11">
        <f t="shared" ref="C7:C12" si="1">D7-B7</f>
        <v>50</v>
      </c>
      <c r="D7" s="8">
        <v>450</v>
      </c>
      <c r="E7" s="12" t="s">
        <v>14</v>
      </c>
      <c r="F7" s="10">
        <v>150</v>
      </c>
      <c r="G7" s="10">
        <f t="shared" si="0"/>
        <v>-150</v>
      </c>
      <c r="H7" s="10"/>
    </row>
    <row r="8" spans="1:11">
      <c r="A8" s="7" t="s">
        <v>15</v>
      </c>
      <c r="B8" s="8">
        <v>500</v>
      </c>
      <c r="C8" s="11">
        <f t="shared" si="1"/>
        <v>810</v>
      </c>
      <c r="D8" s="8">
        <v>1310</v>
      </c>
      <c r="E8" s="9" t="s">
        <v>16</v>
      </c>
      <c r="F8" s="10"/>
      <c r="G8" s="10">
        <f t="shared" si="0"/>
        <v>0</v>
      </c>
      <c r="H8" s="10"/>
    </row>
    <row r="9" spans="1:11" ht="28.5">
      <c r="A9" s="13" t="s">
        <v>17</v>
      </c>
      <c r="B9" s="8"/>
      <c r="C9" s="11">
        <f t="shared" si="1"/>
        <v>0</v>
      </c>
      <c r="D9" s="8"/>
      <c r="E9" s="9" t="s">
        <v>18</v>
      </c>
      <c r="F9" s="10"/>
      <c r="G9" s="10">
        <f t="shared" si="0"/>
        <v>0</v>
      </c>
      <c r="H9" s="10"/>
    </row>
    <row r="10" spans="1:11">
      <c r="A10" s="7" t="s">
        <v>19</v>
      </c>
      <c r="B10" s="14"/>
      <c r="C10" s="11">
        <f t="shared" si="1"/>
        <v>0</v>
      </c>
      <c r="D10" s="14"/>
      <c r="E10" s="9" t="s">
        <v>20</v>
      </c>
      <c r="F10" s="10"/>
      <c r="G10" s="10">
        <f t="shared" si="0"/>
        <v>0</v>
      </c>
      <c r="H10" s="10"/>
    </row>
    <row r="11" spans="1:11" ht="28.5">
      <c r="A11" s="7" t="s">
        <v>21</v>
      </c>
      <c r="B11" s="8">
        <v>3020</v>
      </c>
      <c r="C11" s="11">
        <f t="shared" si="1"/>
        <v>-780</v>
      </c>
      <c r="D11" s="8">
        <v>2240</v>
      </c>
      <c r="E11" s="9" t="s">
        <v>22</v>
      </c>
      <c r="F11" s="10"/>
      <c r="G11" s="10">
        <f t="shared" si="0"/>
        <v>0</v>
      </c>
      <c r="H11" s="10"/>
    </row>
    <row r="12" spans="1:11">
      <c r="A12" s="15"/>
      <c r="B12" s="15"/>
      <c r="C12" s="11">
        <f t="shared" si="1"/>
        <v>0</v>
      </c>
      <c r="D12" s="15"/>
      <c r="E12" s="9" t="s">
        <v>23</v>
      </c>
      <c r="F12" s="10"/>
      <c r="G12" s="10">
        <f t="shared" si="0"/>
        <v>0</v>
      </c>
      <c r="H12" s="10"/>
    </row>
    <row r="13" spans="1:11">
      <c r="A13" s="15"/>
      <c r="B13" s="15"/>
      <c r="C13" s="15"/>
      <c r="D13" s="15"/>
      <c r="E13" s="9" t="s">
        <v>24</v>
      </c>
      <c r="F13" s="10"/>
      <c r="G13" s="10">
        <f t="shared" si="0"/>
        <v>0</v>
      </c>
      <c r="H13" s="10"/>
    </row>
    <row r="14" spans="1:11">
      <c r="A14" s="15"/>
      <c r="B14" s="15"/>
      <c r="C14" s="15"/>
      <c r="D14" s="15"/>
      <c r="E14" s="9" t="s">
        <v>25</v>
      </c>
      <c r="F14" s="10">
        <f>F15+F26+F29+F30+F33+F35+F37+F39</f>
        <v>56982</v>
      </c>
      <c r="G14" s="10">
        <f t="shared" si="0"/>
        <v>-17676</v>
      </c>
      <c r="H14" s="10">
        <v>39306</v>
      </c>
    </row>
    <row r="15" spans="1:11" ht="28.5">
      <c r="A15" s="15"/>
      <c r="B15" s="15"/>
      <c r="C15" s="15"/>
      <c r="D15" s="15"/>
      <c r="E15" s="9" t="s">
        <v>26</v>
      </c>
      <c r="F15" s="10">
        <f>SUM(F16:F25)</f>
        <v>31868</v>
      </c>
      <c r="G15" s="10">
        <f t="shared" si="0"/>
        <v>-11872</v>
      </c>
      <c r="H15" s="10">
        <v>19996</v>
      </c>
    </row>
    <row r="16" spans="1:11">
      <c r="A16" s="15"/>
      <c r="B16" s="15"/>
      <c r="C16" s="15"/>
      <c r="D16" s="15"/>
      <c r="E16" s="9" t="s">
        <v>27</v>
      </c>
      <c r="F16" s="10"/>
      <c r="G16" s="10">
        <f t="shared" si="0"/>
        <v>400</v>
      </c>
      <c r="H16" s="10">
        <v>400</v>
      </c>
    </row>
    <row r="17" spans="1:8">
      <c r="A17" s="15"/>
      <c r="B17" s="15"/>
      <c r="C17" s="15"/>
      <c r="D17" s="15"/>
      <c r="E17" s="9" t="s">
        <v>28</v>
      </c>
      <c r="F17" s="10"/>
      <c r="G17" s="10">
        <f t="shared" si="0"/>
        <v>15</v>
      </c>
      <c r="H17" s="10">
        <v>15</v>
      </c>
    </row>
    <row r="18" spans="1:8">
      <c r="A18" s="15"/>
      <c r="B18" s="15"/>
      <c r="C18" s="15"/>
      <c r="D18" s="15"/>
      <c r="E18" s="16" t="s">
        <v>29</v>
      </c>
      <c r="F18" s="10"/>
      <c r="G18" s="10">
        <f t="shared" si="0"/>
        <v>5100</v>
      </c>
      <c r="H18" s="10">
        <v>5100</v>
      </c>
    </row>
    <row r="19" spans="1:8">
      <c r="A19" s="15"/>
      <c r="B19" s="15"/>
      <c r="C19" s="15"/>
      <c r="D19" s="15"/>
      <c r="E19" s="9" t="s">
        <v>30</v>
      </c>
      <c r="F19" s="10">
        <v>3925</v>
      </c>
      <c r="G19" s="10">
        <f t="shared" si="0"/>
        <v>-3175</v>
      </c>
      <c r="H19" s="10">
        <v>750</v>
      </c>
    </row>
    <row r="20" spans="1:8">
      <c r="A20" s="15"/>
      <c r="B20" s="15"/>
      <c r="C20" s="15"/>
      <c r="D20" s="15"/>
      <c r="E20" s="17" t="s">
        <v>31</v>
      </c>
      <c r="F20" s="10"/>
      <c r="G20" s="10">
        <f t="shared" si="0"/>
        <v>100</v>
      </c>
      <c r="H20" s="10">
        <v>100</v>
      </c>
    </row>
    <row r="21" spans="1:8">
      <c r="A21" s="15"/>
      <c r="B21" s="15"/>
      <c r="C21" s="15"/>
      <c r="D21" s="15"/>
      <c r="E21" s="9" t="s">
        <v>32</v>
      </c>
      <c r="F21" s="10"/>
      <c r="G21" s="10">
        <f t="shared" si="0"/>
        <v>0</v>
      </c>
      <c r="H21" s="10"/>
    </row>
    <row r="22" spans="1:8">
      <c r="A22" s="15"/>
      <c r="B22" s="15"/>
      <c r="C22" s="15"/>
      <c r="D22" s="15"/>
      <c r="E22" s="16" t="s">
        <v>33</v>
      </c>
      <c r="F22" s="10"/>
      <c r="G22" s="10">
        <f t="shared" si="0"/>
        <v>1606</v>
      </c>
      <c r="H22" s="10">
        <v>1606</v>
      </c>
    </row>
    <row r="23" spans="1:8">
      <c r="A23" s="15"/>
      <c r="B23" s="15"/>
      <c r="C23" s="15"/>
      <c r="D23" s="15"/>
      <c r="E23" s="17" t="s">
        <v>34</v>
      </c>
      <c r="F23" s="10"/>
      <c r="G23" s="10">
        <f t="shared" si="0"/>
        <v>2125</v>
      </c>
      <c r="H23" s="10">
        <v>2125</v>
      </c>
    </row>
    <row r="24" spans="1:8">
      <c r="A24" s="15"/>
      <c r="B24" s="15"/>
      <c r="C24" s="15"/>
      <c r="D24" s="15"/>
      <c r="E24" s="17" t="s">
        <v>35</v>
      </c>
      <c r="F24" s="10">
        <v>1855</v>
      </c>
      <c r="G24" s="10">
        <f t="shared" si="0"/>
        <v>-1123</v>
      </c>
      <c r="H24" s="10">
        <v>732</v>
      </c>
    </row>
    <row r="25" spans="1:8" ht="28.5">
      <c r="A25" s="15"/>
      <c r="B25" s="15"/>
      <c r="C25" s="15"/>
      <c r="D25" s="15"/>
      <c r="E25" s="9" t="s">
        <v>36</v>
      </c>
      <c r="F25" s="10">
        <v>26088</v>
      </c>
      <c r="G25" s="10">
        <f t="shared" si="0"/>
        <v>-16920</v>
      </c>
      <c r="H25" s="10">
        <v>9168</v>
      </c>
    </row>
    <row r="26" spans="1:8">
      <c r="A26" s="15"/>
      <c r="B26" s="15"/>
      <c r="C26" s="15"/>
      <c r="D26" s="15"/>
      <c r="E26" s="9" t="s">
        <v>37</v>
      </c>
      <c r="F26" s="10">
        <v>12</v>
      </c>
      <c r="G26" s="10">
        <f t="shared" si="0"/>
        <v>-12</v>
      </c>
      <c r="H26" s="10"/>
    </row>
    <row r="27" spans="1:8">
      <c r="A27" s="15"/>
      <c r="B27" s="15"/>
      <c r="C27" s="15"/>
      <c r="D27" s="15"/>
      <c r="E27" s="9" t="s">
        <v>27</v>
      </c>
      <c r="F27" s="10"/>
      <c r="G27" s="10">
        <f t="shared" si="0"/>
        <v>0</v>
      </c>
      <c r="H27" s="10"/>
    </row>
    <row r="28" spans="1:8" ht="28.5">
      <c r="A28" s="15"/>
      <c r="B28" s="15"/>
      <c r="C28" s="15"/>
      <c r="D28" s="15"/>
      <c r="E28" s="9" t="s">
        <v>38</v>
      </c>
      <c r="F28" s="10">
        <v>12</v>
      </c>
      <c r="G28" s="10">
        <f t="shared" si="0"/>
        <v>-12</v>
      </c>
      <c r="H28" s="10"/>
    </row>
    <row r="29" spans="1:8">
      <c r="A29" s="15"/>
      <c r="B29" s="15"/>
      <c r="C29" s="15"/>
      <c r="D29" s="15"/>
      <c r="E29" s="9" t="s">
        <v>39</v>
      </c>
      <c r="F29" s="10">
        <v>8</v>
      </c>
      <c r="G29" s="10">
        <f t="shared" si="0"/>
        <v>-8</v>
      </c>
      <c r="H29" s="10"/>
    </row>
    <row r="30" spans="1:8" ht="28.5">
      <c r="A30" s="15"/>
      <c r="B30" s="15"/>
      <c r="C30" s="15"/>
      <c r="D30" s="15"/>
      <c r="E30" s="9" t="s">
        <v>40</v>
      </c>
      <c r="F30" s="10">
        <f>F32</f>
        <v>433</v>
      </c>
      <c r="G30" s="10">
        <f t="shared" si="0"/>
        <v>47</v>
      </c>
      <c r="H30" s="10">
        <v>480</v>
      </c>
    </row>
    <row r="31" spans="1:8">
      <c r="A31" s="15"/>
      <c r="B31" s="15"/>
      <c r="C31" s="15"/>
      <c r="D31" s="15"/>
      <c r="E31" s="9" t="s">
        <v>41</v>
      </c>
      <c r="F31" s="10"/>
      <c r="G31" s="10">
        <f t="shared" si="0"/>
        <v>0</v>
      </c>
      <c r="H31" s="10"/>
    </row>
    <row r="32" spans="1:8" ht="28.5">
      <c r="A32" s="15"/>
      <c r="B32" s="15"/>
      <c r="C32" s="15"/>
      <c r="D32" s="15"/>
      <c r="E32" s="9" t="s">
        <v>42</v>
      </c>
      <c r="F32" s="10">
        <v>433</v>
      </c>
      <c r="G32" s="10">
        <f t="shared" si="0"/>
        <v>47</v>
      </c>
      <c r="H32" s="10">
        <v>480</v>
      </c>
    </row>
    <row r="33" spans="1:8">
      <c r="A33" s="15"/>
      <c r="B33" s="15"/>
      <c r="C33" s="15"/>
      <c r="D33" s="15"/>
      <c r="E33" s="9" t="s">
        <v>43</v>
      </c>
      <c r="F33" s="10">
        <f>F34</f>
        <v>539</v>
      </c>
      <c r="G33" s="10">
        <f t="shared" si="0"/>
        <v>791</v>
      </c>
      <c r="H33" s="10">
        <v>1330</v>
      </c>
    </row>
    <row r="34" spans="1:8">
      <c r="A34" s="15"/>
      <c r="B34" s="15"/>
      <c r="C34" s="15"/>
      <c r="D34" s="15"/>
      <c r="E34" s="9" t="s">
        <v>44</v>
      </c>
      <c r="F34" s="10">
        <v>539</v>
      </c>
      <c r="G34" s="10">
        <f t="shared" si="0"/>
        <v>791</v>
      </c>
      <c r="H34" s="10">
        <v>1330</v>
      </c>
    </row>
    <row r="35" spans="1:8" ht="28.5">
      <c r="A35" s="15"/>
      <c r="B35" s="15"/>
      <c r="C35" s="15"/>
      <c r="D35" s="15"/>
      <c r="E35" s="9" t="s">
        <v>45</v>
      </c>
      <c r="F35" s="10">
        <f t="shared" ref="F35" si="2">F36</f>
        <v>0</v>
      </c>
      <c r="G35" s="10">
        <f t="shared" si="0"/>
        <v>0</v>
      </c>
      <c r="H35" s="10"/>
    </row>
    <row r="36" spans="1:8" ht="28.5">
      <c r="A36" s="15"/>
      <c r="B36" s="15"/>
      <c r="C36" s="15"/>
      <c r="D36" s="15"/>
      <c r="E36" s="9" t="s">
        <v>46</v>
      </c>
      <c r="F36" s="10"/>
      <c r="G36" s="10">
        <f t="shared" si="0"/>
        <v>0</v>
      </c>
      <c r="H36" s="10"/>
    </row>
    <row r="37" spans="1:8" ht="28.5">
      <c r="A37" s="15"/>
      <c r="B37" s="15"/>
      <c r="C37" s="15"/>
      <c r="D37" s="15"/>
      <c r="E37" s="9" t="s">
        <v>47</v>
      </c>
      <c r="F37" s="10">
        <f t="shared" ref="F37" si="3">F38</f>
        <v>187</v>
      </c>
      <c r="G37" s="10">
        <f t="shared" si="0"/>
        <v>-187</v>
      </c>
      <c r="H37" s="10"/>
    </row>
    <row r="38" spans="1:8" ht="28.5">
      <c r="A38" s="15"/>
      <c r="B38" s="15"/>
      <c r="C38" s="15"/>
      <c r="D38" s="15"/>
      <c r="E38" s="9" t="s">
        <v>48</v>
      </c>
      <c r="F38" s="10">
        <v>187</v>
      </c>
      <c r="G38" s="10">
        <f t="shared" si="0"/>
        <v>-187</v>
      </c>
      <c r="H38" s="10"/>
    </row>
    <row r="39" spans="1:8">
      <c r="A39" s="15"/>
      <c r="B39" s="15"/>
      <c r="C39" s="15"/>
      <c r="D39" s="15"/>
      <c r="E39" s="17" t="s">
        <v>49</v>
      </c>
      <c r="F39" s="10">
        <v>23935</v>
      </c>
      <c r="G39" s="10">
        <f t="shared" si="0"/>
        <v>-6435</v>
      </c>
      <c r="H39" s="10">
        <v>17500</v>
      </c>
    </row>
    <row r="40" spans="1:8">
      <c r="A40" s="15"/>
      <c r="B40" s="15"/>
      <c r="C40" s="15"/>
      <c r="D40" s="15"/>
      <c r="E40" s="16" t="s">
        <v>50</v>
      </c>
      <c r="F40" s="10">
        <v>23935</v>
      </c>
      <c r="G40" s="10">
        <f t="shared" si="0"/>
        <v>-6435</v>
      </c>
      <c r="H40" s="10">
        <v>17500</v>
      </c>
    </row>
    <row r="41" spans="1:8">
      <c r="A41" s="15"/>
      <c r="B41" s="15"/>
      <c r="C41" s="15"/>
      <c r="D41" s="15"/>
      <c r="E41" s="9" t="s">
        <v>51</v>
      </c>
      <c r="F41" s="10">
        <v>2346</v>
      </c>
      <c r="G41" s="10">
        <f t="shared" si="0"/>
        <v>19254</v>
      </c>
      <c r="H41" s="10">
        <v>21600</v>
      </c>
    </row>
    <row r="42" spans="1:8" ht="28.5">
      <c r="A42" s="15"/>
      <c r="B42" s="15"/>
      <c r="C42" s="15"/>
      <c r="D42" s="15"/>
      <c r="E42" s="9" t="s">
        <v>52</v>
      </c>
      <c r="F42" s="10">
        <v>156</v>
      </c>
      <c r="G42" s="10">
        <f t="shared" si="0"/>
        <v>-116</v>
      </c>
      <c r="H42" s="10">
        <v>40</v>
      </c>
    </row>
    <row r="43" spans="1:8">
      <c r="A43" s="15"/>
      <c r="B43" s="15"/>
      <c r="C43" s="15"/>
      <c r="D43" s="15"/>
      <c r="E43" s="9" t="s">
        <v>53</v>
      </c>
      <c r="F43" s="10"/>
      <c r="G43" s="10">
        <f t="shared" si="0"/>
        <v>0</v>
      </c>
      <c r="H43" s="10"/>
    </row>
    <row r="44" spans="1:8" ht="28.5">
      <c r="A44" s="15"/>
      <c r="B44" s="15"/>
      <c r="C44" s="15"/>
      <c r="D44" s="15"/>
      <c r="E44" s="9" t="s">
        <v>54</v>
      </c>
      <c r="F44" s="10">
        <v>156</v>
      </c>
      <c r="G44" s="10">
        <f t="shared" si="0"/>
        <v>-116</v>
      </c>
      <c r="H44" s="10">
        <v>40</v>
      </c>
    </row>
    <row r="45" spans="1:8" ht="28.5">
      <c r="A45" s="15"/>
      <c r="B45" s="15"/>
      <c r="C45" s="15"/>
      <c r="D45" s="15"/>
      <c r="E45" s="9" t="s">
        <v>55</v>
      </c>
      <c r="F45" s="10">
        <v>2190</v>
      </c>
      <c r="G45" s="10">
        <f t="shared" si="0"/>
        <v>-1689</v>
      </c>
      <c r="H45" s="10">
        <v>501</v>
      </c>
    </row>
    <row r="46" spans="1:8">
      <c r="A46" s="15"/>
      <c r="B46" s="15"/>
      <c r="C46" s="15"/>
      <c r="D46" s="15"/>
      <c r="E46" s="9" t="s">
        <v>53</v>
      </c>
      <c r="F46" s="10">
        <v>1446</v>
      </c>
      <c r="G46" s="10">
        <f t="shared" si="0"/>
        <v>-1036</v>
      </c>
      <c r="H46" s="10">
        <v>410</v>
      </c>
    </row>
    <row r="47" spans="1:8" ht="28.5">
      <c r="A47" s="15"/>
      <c r="B47" s="15"/>
      <c r="C47" s="15"/>
      <c r="D47" s="15"/>
      <c r="E47" s="9" t="s">
        <v>56</v>
      </c>
      <c r="F47" s="10">
        <v>744</v>
      </c>
      <c r="G47" s="10">
        <f t="shared" si="0"/>
        <v>-653</v>
      </c>
      <c r="H47" s="10">
        <v>91</v>
      </c>
    </row>
    <row r="48" spans="1:8">
      <c r="A48" s="15"/>
      <c r="B48" s="15"/>
      <c r="C48" s="15"/>
      <c r="D48" s="15"/>
      <c r="E48" s="17" t="s">
        <v>49</v>
      </c>
      <c r="F48" s="10"/>
      <c r="G48" s="10">
        <f t="shared" si="0"/>
        <v>21059</v>
      </c>
      <c r="H48" s="10">
        <v>21059</v>
      </c>
    </row>
    <row r="49" spans="1:8">
      <c r="A49" s="15"/>
      <c r="B49" s="15"/>
      <c r="C49" s="15"/>
      <c r="D49" s="15"/>
      <c r="E49" s="17" t="s">
        <v>57</v>
      </c>
      <c r="F49" s="10"/>
      <c r="G49" s="10">
        <f t="shared" si="0"/>
        <v>21059</v>
      </c>
      <c r="H49" s="10">
        <v>21059</v>
      </c>
    </row>
    <row r="50" spans="1:8">
      <c r="A50" s="15"/>
      <c r="B50" s="15"/>
      <c r="C50" s="15"/>
      <c r="D50" s="15"/>
      <c r="E50" s="9" t="s">
        <v>58</v>
      </c>
      <c r="F50" s="10">
        <v>286</v>
      </c>
      <c r="G50" s="10">
        <f t="shared" si="0"/>
        <v>350</v>
      </c>
      <c r="H50" s="10">
        <v>636</v>
      </c>
    </row>
    <row r="51" spans="1:8">
      <c r="A51" s="15"/>
      <c r="B51" s="15"/>
      <c r="C51" s="15"/>
      <c r="D51" s="15"/>
      <c r="E51" s="17" t="s">
        <v>49</v>
      </c>
      <c r="F51" s="10">
        <v>286</v>
      </c>
      <c r="G51" s="10">
        <f t="shared" si="0"/>
        <v>350</v>
      </c>
      <c r="H51" s="10">
        <v>636</v>
      </c>
    </row>
    <row r="52" spans="1:8">
      <c r="A52" s="15"/>
      <c r="B52" s="15"/>
      <c r="C52" s="15"/>
      <c r="D52" s="15"/>
      <c r="E52" s="16" t="s">
        <v>59</v>
      </c>
      <c r="F52" s="10">
        <v>286</v>
      </c>
      <c r="G52" s="10">
        <f t="shared" si="0"/>
        <v>350</v>
      </c>
      <c r="H52" s="10">
        <v>636</v>
      </c>
    </row>
    <row r="53" spans="1:8">
      <c r="A53" s="15"/>
      <c r="B53" s="15"/>
      <c r="C53" s="15"/>
      <c r="D53" s="15"/>
      <c r="E53" s="9" t="s">
        <v>60</v>
      </c>
      <c r="F53" s="10">
        <f>F54+F60+F57</f>
        <v>4308</v>
      </c>
      <c r="G53" s="10">
        <f t="shared" si="0"/>
        <v>55692</v>
      </c>
      <c r="H53" s="10">
        <v>60000</v>
      </c>
    </row>
    <row r="54" spans="1:8" ht="28.5">
      <c r="A54" s="15"/>
      <c r="B54" s="15"/>
      <c r="C54" s="15"/>
      <c r="D54" s="15"/>
      <c r="E54" s="9" t="s">
        <v>61</v>
      </c>
      <c r="F54" s="10">
        <v>1440</v>
      </c>
      <c r="G54" s="10">
        <f t="shared" si="0"/>
        <v>57622</v>
      </c>
      <c r="H54" s="10">
        <v>59062</v>
      </c>
    </row>
    <row r="55" spans="1:8" ht="28.5">
      <c r="A55" s="15"/>
      <c r="B55" s="15"/>
      <c r="C55" s="15"/>
      <c r="D55" s="15"/>
      <c r="E55" s="9" t="s">
        <v>62</v>
      </c>
      <c r="F55" s="10">
        <v>1440</v>
      </c>
      <c r="G55" s="10">
        <f t="shared" si="0"/>
        <v>5747</v>
      </c>
      <c r="H55" s="10">
        <v>7187</v>
      </c>
    </row>
    <row r="56" spans="1:8" ht="28.5">
      <c r="A56" s="15"/>
      <c r="B56" s="15"/>
      <c r="C56" s="15"/>
      <c r="D56" s="15"/>
      <c r="E56" s="9" t="s">
        <v>63</v>
      </c>
      <c r="F56" s="10"/>
      <c r="G56" s="10">
        <f t="shared" si="0"/>
        <v>51875</v>
      </c>
      <c r="H56" s="10">
        <v>51875</v>
      </c>
    </row>
    <row r="57" spans="1:8" ht="28.5">
      <c r="A57" s="15"/>
      <c r="B57" s="15"/>
      <c r="C57" s="15"/>
      <c r="D57" s="15"/>
      <c r="E57" s="9" t="s">
        <v>64</v>
      </c>
      <c r="F57" s="10">
        <v>37</v>
      </c>
      <c r="G57" s="10">
        <f t="shared" si="0"/>
        <v>-11</v>
      </c>
      <c r="H57" s="10">
        <v>26</v>
      </c>
    </row>
    <row r="58" spans="1:8" ht="28.5">
      <c r="A58" s="15"/>
      <c r="B58" s="15"/>
      <c r="C58" s="15"/>
      <c r="D58" s="15"/>
      <c r="E58" s="9" t="s">
        <v>65</v>
      </c>
      <c r="F58" s="10">
        <v>37</v>
      </c>
      <c r="G58" s="10">
        <f t="shared" si="0"/>
        <v>-37</v>
      </c>
      <c r="H58" s="10"/>
    </row>
    <row r="59" spans="1:8">
      <c r="A59" s="15"/>
      <c r="B59" s="15"/>
      <c r="C59" s="15"/>
      <c r="D59" s="15"/>
      <c r="E59" s="9" t="s">
        <v>66</v>
      </c>
      <c r="F59" s="10"/>
      <c r="G59" s="10">
        <f t="shared" si="0"/>
        <v>0</v>
      </c>
      <c r="H59" s="10"/>
    </row>
    <row r="60" spans="1:8">
      <c r="A60" s="15"/>
      <c r="B60" s="15"/>
      <c r="C60" s="15"/>
      <c r="D60" s="15"/>
      <c r="E60" s="9" t="s">
        <v>67</v>
      </c>
      <c r="F60" s="10">
        <f>SUM(F61:F67)</f>
        <v>2831</v>
      </c>
      <c r="G60" s="10">
        <f t="shared" si="0"/>
        <v>-1919</v>
      </c>
      <c r="H60" s="10">
        <v>912</v>
      </c>
    </row>
    <row r="61" spans="1:8" ht="28.5">
      <c r="A61" s="15"/>
      <c r="B61" s="15"/>
      <c r="C61" s="15"/>
      <c r="D61" s="15"/>
      <c r="E61" s="9" t="s">
        <v>68</v>
      </c>
      <c r="F61" s="10">
        <v>750</v>
      </c>
      <c r="G61" s="10">
        <f t="shared" si="0"/>
        <v>-571</v>
      </c>
      <c r="H61" s="10">
        <v>179</v>
      </c>
    </row>
    <row r="62" spans="1:8" ht="28.5">
      <c r="A62" s="15"/>
      <c r="B62" s="15"/>
      <c r="C62" s="15"/>
      <c r="D62" s="15"/>
      <c r="E62" s="9" t="s">
        <v>69</v>
      </c>
      <c r="F62" s="10">
        <v>446</v>
      </c>
      <c r="G62" s="10">
        <f t="shared" si="0"/>
        <v>-333</v>
      </c>
      <c r="H62" s="10">
        <v>113</v>
      </c>
    </row>
    <row r="63" spans="1:8" ht="28.5">
      <c r="A63" s="15"/>
      <c r="B63" s="15"/>
      <c r="C63" s="15"/>
      <c r="D63" s="15"/>
      <c r="E63" s="9" t="s">
        <v>70</v>
      </c>
      <c r="F63" s="10"/>
      <c r="G63" s="10">
        <f t="shared" si="0"/>
        <v>0</v>
      </c>
      <c r="H63" s="10"/>
    </row>
    <row r="64" spans="1:8" ht="28.5">
      <c r="A64" s="15"/>
      <c r="B64" s="15"/>
      <c r="C64" s="15"/>
      <c r="D64" s="15"/>
      <c r="E64" s="9" t="s">
        <v>71</v>
      </c>
      <c r="F64" s="10">
        <v>573</v>
      </c>
      <c r="G64" s="10">
        <f t="shared" si="0"/>
        <v>-73</v>
      </c>
      <c r="H64" s="10">
        <v>500</v>
      </c>
    </row>
    <row r="65" spans="1:8" ht="28.5">
      <c r="A65" s="15"/>
      <c r="B65" s="15"/>
      <c r="C65" s="15"/>
      <c r="D65" s="15"/>
      <c r="E65" s="9" t="s">
        <v>72</v>
      </c>
      <c r="F65" s="10">
        <v>51</v>
      </c>
      <c r="G65" s="10">
        <f t="shared" si="0"/>
        <v>69</v>
      </c>
      <c r="H65" s="10">
        <v>120</v>
      </c>
    </row>
    <row r="66" spans="1:8" ht="28.5">
      <c r="A66" s="15"/>
      <c r="B66" s="15"/>
      <c r="C66" s="15"/>
      <c r="D66" s="15"/>
      <c r="E66" s="9" t="s">
        <v>73</v>
      </c>
      <c r="F66" s="10"/>
      <c r="G66" s="10">
        <f t="shared" si="0"/>
        <v>0</v>
      </c>
      <c r="H66" s="10"/>
    </row>
    <row r="67" spans="1:8" ht="28.5">
      <c r="A67" s="15"/>
      <c r="B67" s="15"/>
      <c r="C67" s="15"/>
      <c r="D67" s="15"/>
      <c r="E67" s="9" t="s">
        <v>74</v>
      </c>
      <c r="F67" s="10">
        <v>1011</v>
      </c>
      <c r="G67" s="10">
        <f t="shared" si="0"/>
        <v>-1011</v>
      </c>
      <c r="H67" s="10"/>
    </row>
    <row r="68" spans="1:8">
      <c r="A68" s="15"/>
      <c r="B68" s="15"/>
      <c r="C68" s="15"/>
      <c r="D68" s="15"/>
      <c r="E68" s="9" t="s">
        <v>75</v>
      </c>
      <c r="F68" s="10">
        <f>F69</f>
        <v>7932</v>
      </c>
      <c r="G68" s="10">
        <f t="shared" si="0"/>
        <v>436</v>
      </c>
      <c r="H68" s="10">
        <v>8368</v>
      </c>
    </row>
    <row r="69" spans="1:8">
      <c r="A69" s="15"/>
      <c r="B69" s="15"/>
      <c r="C69" s="15"/>
      <c r="D69" s="15"/>
      <c r="E69" s="17" t="s">
        <v>76</v>
      </c>
      <c r="F69" s="10">
        <f>SUM(F70:F73)</f>
        <v>7932</v>
      </c>
      <c r="G69" s="10">
        <f t="shared" ref="G69:G93" si="4">H69-F69</f>
        <v>436</v>
      </c>
      <c r="H69" s="10">
        <v>8368</v>
      </c>
    </row>
    <row r="70" spans="1:8" ht="28.5">
      <c r="A70" s="15"/>
      <c r="B70" s="15"/>
      <c r="C70" s="15"/>
      <c r="D70" s="15"/>
      <c r="E70" s="9" t="s">
        <v>77</v>
      </c>
      <c r="F70" s="10">
        <v>4912</v>
      </c>
      <c r="G70" s="10">
        <f t="shared" si="4"/>
        <v>-3473</v>
      </c>
      <c r="H70" s="10">
        <v>1439</v>
      </c>
    </row>
    <row r="71" spans="1:8">
      <c r="A71" s="15"/>
      <c r="B71" s="15"/>
      <c r="C71" s="15"/>
      <c r="D71" s="15"/>
      <c r="E71" s="9" t="s">
        <v>78</v>
      </c>
      <c r="F71" s="10"/>
      <c r="G71" s="10">
        <f t="shared" si="4"/>
        <v>0</v>
      </c>
      <c r="H71" s="10"/>
    </row>
    <row r="72" spans="1:8" ht="28.5">
      <c r="A72" s="15"/>
      <c r="B72" s="15"/>
      <c r="C72" s="15"/>
      <c r="D72" s="15"/>
      <c r="E72" s="9" t="s">
        <v>79</v>
      </c>
      <c r="F72" s="10"/>
      <c r="G72" s="10">
        <f t="shared" si="4"/>
        <v>2988</v>
      </c>
      <c r="H72" s="10">
        <v>2988</v>
      </c>
    </row>
    <row r="73" spans="1:8" ht="28.5">
      <c r="A73" s="15"/>
      <c r="B73" s="15"/>
      <c r="C73" s="15"/>
      <c r="D73" s="15"/>
      <c r="E73" s="9" t="s">
        <v>80</v>
      </c>
      <c r="F73" s="10">
        <v>3020</v>
      </c>
      <c r="G73" s="10">
        <f t="shared" si="4"/>
        <v>534</v>
      </c>
      <c r="H73" s="10">
        <v>3554</v>
      </c>
    </row>
    <row r="74" spans="1:8" ht="28.5">
      <c r="A74" s="15"/>
      <c r="B74" s="15"/>
      <c r="C74" s="15"/>
      <c r="D74" s="15"/>
      <c r="E74" s="27" t="s">
        <v>107</v>
      </c>
      <c r="F74" s="10"/>
      <c r="G74" s="10"/>
      <c r="H74" s="10">
        <v>387</v>
      </c>
    </row>
    <row r="75" spans="1:8">
      <c r="A75" s="15"/>
      <c r="B75" s="15"/>
      <c r="C75" s="15"/>
      <c r="D75" s="15"/>
      <c r="E75" s="9" t="s">
        <v>81</v>
      </c>
      <c r="F75" s="10">
        <v>66</v>
      </c>
      <c r="G75" s="10">
        <f t="shared" si="4"/>
        <v>20</v>
      </c>
      <c r="H75" s="10">
        <v>86</v>
      </c>
    </row>
    <row r="76" spans="1:8" ht="28.5">
      <c r="A76" s="15"/>
      <c r="B76" s="15"/>
      <c r="C76" s="15"/>
      <c r="D76" s="15"/>
      <c r="E76" s="9" t="s">
        <v>82</v>
      </c>
      <c r="F76" s="10">
        <v>66</v>
      </c>
      <c r="G76" s="10">
        <f t="shared" si="4"/>
        <v>20</v>
      </c>
      <c r="H76" s="10">
        <v>86</v>
      </c>
    </row>
    <row r="77" spans="1:8" ht="28.5">
      <c r="A77" s="15"/>
      <c r="B77" s="15"/>
      <c r="C77" s="15"/>
      <c r="D77" s="15"/>
      <c r="E77" s="9" t="s">
        <v>83</v>
      </c>
      <c r="F77" s="10">
        <v>66</v>
      </c>
      <c r="G77" s="10">
        <f t="shared" si="4"/>
        <v>-61</v>
      </c>
      <c r="H77" s="10">
        <v>5</v>
      </c>
    </row>
    <row r="78" spans="1:8" ht="28.5">
      <c r="A78" s="15"/>
      <c r="B78" s="15"/>
      <c r="C78" s="15"/>
      <c r="D78" s="15"/>
      <c r="E78" s="9" t="s">
        <v>84</v>
      </c>
      <c r="F78" s="10"/>
      <c r="G78" s="10">
        <f t="shared" si="4"/>
        <v>0</v>
      </c>
      <c r="H78" s="10"/>
    </row>
    <row r="79" spans="1:8" ht="28.5">
      <c r="A79" s="15"/>
      <c r="B79" s="15"/>
      <c r="C79" s="15"/>
      <c r="D79" s="15"/>
      <c r="E79" s="9" t="s">
        <v>85</v>
      </c>
      <c r="F79" s="10"/>
      <c r="G79" s="10">
        <f t="shared" si="4"/>
        <v>0</v>
      </c>
      <c r="H79" s="10"/>
    </row>
    <row r="80" spans="1:8" ht="28.5">
      <c r="A80" s="15"/>
      <c r="B80" s="15"/>
      <c r="C80" s="15"/>
      <c r="D80" s="15"/>
      <c r="E80" s="9" t="s">
        <v>86</v>
      </c>
      <c r="F80" s="10"/>
      <c r="G80" s="10">
        <f t="shared" si="4"/>
        <v>7</v>
      </c>
      <c r="H80" s="10">
        <v>7</v>
      </c>
    </row>
    <row r="81" spans="1:8" ht="28.5">
      <c r="A81" s="15"/>
      <c r="B81" s="15"/>
      <c r="C81" s="15"/>
      <c r="D81" s="15"/>
      <c r="E81" s="9" t="s">
        <v>87</v>
      </c>
      <c r="F81" s="10"/>
      <c r="G81" s="10">
        <f t="shared" si="4"/>
        <v>74</v>
      </c>
      <c r="H81" s="10">
        <v>74</v>
      </c>
    </row>
    <row r="82" spans="1:8">
      <c r="A82" s="15"/>
      <c r="B82" s="15"/>
      <c r="C82" s="15"/>
      <c r="D82" s="15"/>
      <c r="E82" s="9" t="s">
        <v>88</v>
      </c>
      <c r="F82" s="10">
        <v>0</v>
      </c>
      <c r="G82" s="10">
        <f t="shared" si="4"/>
        <v>0</v>
      </c>
      <c r="H82" s="10"/>
    </row>
    <row r="83" spans="1:8">
      <c r="A83" s="15"/>
      <c r="B83" s="15"/>
      <c r="C83" s="15"/>
      <c r="D83" s="15"/>
      <c r="E83" s="9" t="s">
        <v>89</v>
      </c>
      <c r="F83" s="10">
        <v>0</v>
      </c>
      <c r="G83" s="10">
        <f t="shared" si="4"/>
        <v>0</v>
      </c>
      <c r="H83" s="10"/>
    </row>
    <row r="84" spans="1:8">
      <c r="A84" s="15"/>
      <c r="B84" s="15"/>
      <c r="C84" s="15"/>
      <c r="D84" s="15"/>
      <c r="E84" s="9" t="s">
        <v>90</v>
      </c>
      <c r="F84" s="10">
        <v>0</v>
      </c>
      <c r="G84" s="10">
        <f t="shared" si="4"/>
        <v>0</v>
      </c>
      <c r="H84" s="10"/>
    </row>
    <row r="85" spans="1:8">
      <c r="A85" s="18" t="s">
        <v>91</v>
      </c>
      <c r="B85" s="19">
        <v>34289</v>
      </c>
      <c r="C85" s="18">
        <f t="shared" ref="C85:C91" si="5">D85-B85</f>
        <v>-11289</v>
      </c>
      <c r="D85" s="19">
        <f>SUM(D4:D12)</f>
        <v>23000</v>
      </c>
      <c r="E85" s="20" t="s">
        <v>92</v>
      </c>
      <c r="F85" s="19">
        <f>F68+F53+F50+F41+F14+F75+F4</f>
        <v>72075</v>
      </c>
      <c r="G85" s="21">
        <f t="shared" si="4"/>
        <v>57925</v>
      </c>
      <c r="H85" s="19">
        <f t="shared" ref="H85" si="6">H68+H53+H50+H41+H14+H75+H4</f>
        <v>130000</v>
      </c>
    </row>
    <row r="86" spans="1:8">
      <c r="A86" s="22" t="s">
        <v>93</v>
      </c>
      <c r="B86" s="8">
        <v>69799</v>
      </c>
      <c r="C86" s="11">
        <f t="shared" si="5"/>
        <v>179015</v>
      </c>
      <c r="D86" s="8">
        <f>D87+D88+D91</f>
        <v>248814</v>
      </c>
      <c r="E86" s="9" t="s">
        <v>94</v>
      </c>
      <c r="F86" s="10">
        <v>32013</v>
      </c>
      <c r="G86" s="10">
        <f t="shared" si="4"/>
        <v>6237</v>
      </c>
      <c r="H86" s="10">
        <v>38250</v>
      </c>
    </row>
    <row r="87" spans="1:8">
      <c r="A87" s="22" t="s">
        <v>95</v>
      </c>
      <c r="B87" s="8">
        <v>1205</v>
      </c>
      <c r="C87" s="11">
        <f t="shared" si="5"/>
        <v>111048</v>
      </c>
      <c r="D87" s="8">
        <v>112253</v>
      </c>
      <c r="E87" s="9" t="s">
        <v>96</v>
      </c>
      <c r="F87" s="10">
        <v>32013</v>
      </c>
      <c r="G87" s="10">
        <f t="shared" si="4"/>
        <v>6237</v>
      </c>
      <c r="H87" s="10">
        <v>38250</v>
      </c>
    </row>
    <row r="88" spans="1:8">
      <c r="A88" s="22" t="s">
        <v>97</v>
      </c>
      <c r="B88" s="8">
        <v>36814</v>
      </c>
      <c r="C88" s="11">
        <f t="shared" si="5"/>
        <v>0</v>
      </c>
      <c r="D88" s="8">
        <v>36814</v>
      </c>
      <c r="E88" s="9" t="s">
        <v>98</v>
      </c>
      <c r="F88" s="10">
        <v>0</v>
      </c>
      <c r="G88" s="10">
        <f t="shared" si="4"/>
        <v>103564</v>
      </c>
      <c r="H88" s="10">
        <f>SUM(H89:H91)</f>
        <v>103564</v>
      </c>
    </row>
    <row r="89" spans="1:8">
      <c r="A89" s="22" t="s">
        <v>99</v>
      </c>
      <c r="B89" s="8"/>
      <c r="C89" s="11">
        <f t="shared" si="5"/>
        <v>0</v>
      </c>
      <c r="D89" s="8"/>
      <c r="E89" s="9" t="s">
        <v>100</v>
      </c>
      <c r="F89" s="10">
        <v>0</v>
      </c>
      <c r="G89" s="10">
        <f t="shared" si="4"/>
        <v>0</v>
      </c>
      <c r="H89" s="10"/>
    </row>
    <row r="90" spans="1:8">
      <c r="A90" s="22" t="s">
        <v>101</v>
      </c>
      <c r="B90" s="8"/>
      <c r="C90" s="11">
        <f t="shared" si="5"/>
        <v>0</v>
      </c>
      <c r="D90" s="8"/>
      <c r="E90" s="9" t="s">
        <v>102</v>
      </c>
      <c r="F90" s="10"/>
      <c r="G90" s="10">
        <f t="shared" si="4"/>
        <v>3200</v>
      </c>
      <c r="H90" s="10">
        <v>3200</v>
      </c>
    </row>
    <row r="91" spans="1:8">
      <c r="A91" s="22" t="s">
        <v>103</v>
      </c>
      <c r="B91" s="8">
        <v>31780</v>
      </c>
      <c r="C91" s="11">
        <f t="shared" si="5"/>
        <v>67967</v>
      </c>
      <c r="D91" s="8">
        <v>99747</v>
      </c>
      <c r="E91" s="9" t="s">
        <v>104</v>
      </c>
      <c r="F91" s="10">
        <v>0</v>
      </c>
      <c r="G91" s="10">
        <f t="shared" si="4"/>
        <v>100364</v>
      </c>
      <c r="H91" s="10">
        <v>100364</v>
      </c>
    </row>
    <row r="92" spans="1:8">
      <c r="A92" s="15"/>
      <c r="B92" s="15"/>
      <c r="C92" s="15"/>
      <c r="D92" s="15"/>
      <c r="E92" s="9"/>
      <c r="F92" s="10">
        <v>0</v>
      </c>
      <c r="G92" s="10">
        <f t="shared" si="4"/>
        <v>0</v>
      </c>
      <c r="H92" s="10"/>
    </row>
    <row r="93" spans="1:8">
      <c r="A93" s="18" t="s">
        <v>105</v>
      </c>
      <c r="B93" s="19">
        <v>104088</v>
      </c>
      <c r="C93" s="18">
        <f>D93-B93</f>
        <v>167726</v>
      </c>
      <c r="D93" s="19">
        <f>D85+D86</f>
        <v>271814</v>
      </c>
      <c r="E93" s="20" t="s">
        <v>106</v>
      </c>
      <c r="F93" s="21">
        <f>F85+F87</f>
        <v>104088</v>
      </c>
      <c r="G93" s="21">
        <f t="shared" si="4"/>
        <v>167726</v>
      </c>
      <c r="H93" s="21">
        <f>H85+H87+H88</f>
        <v>271814</v>
      </c>
    </row>
  </sheetData>
  <mergeCells count="3">
    <mergeCell ref="A1:H1"/>
    <mergeCell ref="I1:K1"/>
    <mergeCell ref="G2:H2"/>
  </mergeCells>
  <phoneticPr fontId="8" type="noConversion"/>
  <printOptions horizontalCentered="1"/>
  <pageMargins left="0.78680555555555598" right="0.78680555555555598" top="1.05" bottom="1.05" header="0.78680555555555598" footer="0.78680555555555598"/>
  <pageSetup paperSize="9" orientation="landscape" useFirstPageNumber="1" horizontalDpi="300" verticalDpi="300" r:id="rId1"/>
  <headerFooter alignWithMargins="0"/>
  <ignoredErrors>
    <ignoredError sqref="F15" formulaRange="1"/>
    <ignoredError sqref="G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2025年政府性基金预算收支表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2025-12-30T04:38:00Z</cp:lastPrinted>
  <dcterms:created xsi:type="dcterms:W3CDTF">2023-10-24T11:25:00Z</dcterms:created>
  <dcterms:modified xsi:type="dcterms:W3CDTF">2026-01-19T05:44:24Z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EE9C99AC98794042A2CADC6875C616AA</vt:lpwstr>
  </property>
  <property fmtid="{D5CDD505-2E9C-101B-9397-08002B2CF9AE}" pid="4" name="CalculationRule">
    <vt:i4>0</vt:i4>
  </property>
</Properties>
</file>