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04"/>
  </bookViews>
  <sheets>
    <sheet name="2025年一般公共预算支出表" sheetId="1" r:id="rId1"/>
  </sheets>
  <definedNames>
    <definedName name="_xlnm._FilterDatabase" localSheetId="0" hidden="1">'2025年一般公共预算支出表'!$A$3:$E$599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<sst xmlns="http://schemas.openxmlformats.org/spreadsheetml/2006/main" count="603" uniqueCount="488">
  <si>
    <t>梨树县2026年一般公共预算支出功能分类预算表</t>
  </si>
  <si>
    <t>单位：万元</t>
  </si>
  <si>
    <t>项目</t>
  </si>
  <si>
    <t>2025年
执行数</t>
  </si>
  <si>
    <r>
      <rPr>
        <b/>
        <sz val="12"/>
        <rFont val="宋体"/>
        <charset val="134"/>
      </rPr>
      <t>2026</t>
    </r>
    <r>
      <rPr>
        <b/>
        <sz val="12"/>
        <color indexed="8"/>
        <rFont val="宋体"/>
        <charset val="134"/>
      </rPr>
      <t>年
预算数</t>
    </r>
  </si>
  <si>
    <r>
      <rPr>
        <b/>
        <sz val="12"/>
        <rFont val="宋体"/>
        <charset val="134"/>
      </rPr>
      <t>2026年
为上年的</t>
    </r>
    <r>
      <rPr>
        <b/>
        <sz val="12"/>
        <color indexed="8"/>
        <rFont val="宋体"/>
        <charset val="134"/>
      </rPr>
      <t>%</t>
    </r>
  </si>
  <si>
    <t>备注</t>
  </si>
  <si>
    <t>一般公共服务</t>
  </si>
  <si>
    <t>人大事务</t>
  </si>
  <si>
    <t>行政运行</t>
  </si>
  <si>
    <t>机关服务</t>
  </si>
  <si>
    <t>人大会议</t>
  </si>
  <si>
    <t>人大代表履职能力提升</t>
  </si>
  <si>
    <t>代表工作</t>
  </si>
  <si>
    <t>事业运行</t>
  </si>
  <si>
    <t>其他人大事务支出</t>
  </si>
  <si>
    <t>政协事务</t>
  </si>
  <si>
    <t>政协会议</t>
  </si>
  <si>
    <t>委员视察</t>
  </si>
  <si>
    <t>其他政协事务支出</t>
  </si>
  <si>
    <t>政府办公厅(室)及相关机构事务</t>
  </si>
  <si>
    <t>一般行政管理事务</t>
  </si>
  <si>
    <t>信访事务</t>
  </si>
  <si>
    <t>其他政府办公厅（室）及相关机构事务支出</t>
  </si>
  <si>
    <t>发展与改革事务</t>
  </si>
  <si>
    <t>战略规划与实施</t>
  </si>
  <si>
    <t>物价管理</t>
  </si>
  <si>
    <t>其他发展与改革事务支出</t>
  </si>
  <si>
    <t>统计信息事务</t>
  </si>
  <si>
    <t>专项统计业务</t>
  </si>
  <si>
    <t>专项普查活动</t>
  </si>
  <si>
    <t>统计抽样调查</t>
  </si>
  <si>
    <t>其他统计信息事务支出</t>
  </si>
  <si>
    <t>财政事务</t>
  </si>
  <si>
    <t>信息化建设</t>
  </si>
  <si>
    <t>财政委托业务支出</t>
  </si>
  <si>
    <t>其他财政事务支出</t>
  </si>
  <si>
    <t>税收事务</t>
  </si>
  <si>
    <t>税收业务</t>
  </si>
  <si>
    <t>审计事务</t>
  </si>
  <si>
    <t>审计业务</t>
  </si>
  <si>
    <t>其他审计事务支出</t>
  </si>
  <si>
    <t>纪检监察事务</t>
  </si>
  <si>
    <t>其他纪检监察事务支出</t>
  </si>
  <si>
    <t>商贸事务</t>
  </si>
  <si>
    <t>招商引资</t>
  </si>
  <si>
    <t>其他商贸事务支出</t>
  </si>
  <si>
    <t>民族事务</t>
  </si>
  <si>
    <t>其他民族事务支出</t>
  </si>
  <si>
    <t>档案事务</t>
  </si>
  <si>
    <t>档案馆</t>
  </si>
  <si>
    <t>其他档案事务支出</t>
  </si>
  <si>
    <t>民主党派及工商联事务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</si>
  <si>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</si>
  <si>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</si>
  <si>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</si>
  <si>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</si>
  <si>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</si>
  <si>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</si>
  <si>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</si>
  <si>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</si>
  <si>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</si>
  <si>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</si>
  <si>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</si>
  <si>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</si>
  <si>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</si>
  <si>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其他统战事务支出</t>
  </si>
  <si>
    <t>其他共产党事务支出</t>
  </si>
  <si>
    <t>市场监督管理事务</t>
  </si>
  <si>
    <t>药品事务</t>
  </si>
  <si>
    <t>其他市场监督管理事务</t>
  </si>
  <si>
    <t>社会工作事务</t>
  </si>
  <si>
    <t>其他社会工作事务支出</t>
  </si>
  <si>
    <t xml:space="preserve">   行政运行</t>
  </si>
  <si>
    <t>信访业务</t>
  </si>
  <si>
    <t>其他一般公共服务支出</t>
  </si>
  <si>
    <t>国防支出</t>
  </si>
  <si>
    <t>国防动员</t>
  </si>
  <si>
    <t>兵役征集</t>
  </si>
  <si>
    <t>人民防空</t>
  </si>
  <si>
    <t>民兵</t>
  </si>
  <si>
    <t>其他国防动员支出</t>
  </si>
  <si>
    <t>公共安全支出</t>
  </si>
  <si>
    <t>武装警察部队</t>
  </si>
  <si>
    <t xml:space="preserve">   公安</t>
  </si>
  <si>
    <t>执法办案</t>
  </si>
  <si>
    <t>其他公安支出</t>
  </si>
  <si>
    <t>检察</t>
  </si>
  <si>
    <t>检查监督</t>
  </si>
  <si>
    <t>其他检察支出</t>
  </si>
  <si>
    <t>法院</t>
  </si>
  <si>
    <t>案件审判</t>
  </si>
  <si>
    <t>其他法院支出</t>
  </si>
  <si>
    <t>司法</t>
  </si>
  <si>
    <t>基层司法业务</t>
  </si>
  <si>
    <t>普法宣传</t>
  </si>
  <si>
    <t>律师管理</t>
  </si>
  <si>
    <t>公共法律服务</t>
  </si>
  <si>
    <t>法制建设</t>
  </si>
  <si>
    <t>其他司法支出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</si>
  <si>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</si>
  <si>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</si>
  <si>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</si>
  <si>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</si>
  <si>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</si>
  <si>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</si>
  <si>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</si>
  <si>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</si>
  <si>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</si>
  <si>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</si>
  <si>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</si>
  <si>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技校教育</t>
  </si>
  <si>
    <t>广播电视教育</t>
  </si>
  <si>
    <t>广播电视学校</t>
  </si>
  <si>
    <t>其他广播电视教育支出</t>
  </si>
  <si>
    <t>特殊教育</t>
  </si>
  <si>
    <t>特殊学校教育</t>
  </si>
  <si>
    <t>其他特殊教育支出</t>
  </si>
  <si>
    <t>进修及培训</t>
  </si>
  <si>
    <t>教师进修</t>
  </si>
  <si>
    <t>干部教育</t>
  </si>
  <si>
    <t>教育费附加安排的支出</t>
  </si>
  <si>
    <t>农村中小学校舍建设</t>
  </si>
  <si>
    <t>其他教育费附加安排的支出</t>
  </si>
  <si>
    <t>其他教育支出</t>
  </si>
  <si>
    <t>科学技术支出</t>
  </si>
  <si>
    <t>科学技术管理事务</t>
  </si>
  <si>
    <t>基础研究</t>
  </si>
  <si>
    <t>机构运行</t>
  </si>
  <si>
    <t>科技条件与服务</t>
  </si>
  <si>
    <t>其他科技条件与服务支出</t>
  </si>
  <si>
    <t>技术研究与开发</t>
  </si>
  <si>
    <t>科学成果转化与扩散</t>
  </si>
  <si>
    <t>科学技术普及</t>
  </si>
  <si>
    <t>科普活动</t>
  </si>
  <si>
    <r>
      <rPr>
        <sz val="12"/>
        <rFont val="Verdana"/>
        <charset val="134"/>
      </rPr>
      <t xml:space="preserve">    </t>
    </r>
    <r>
      <rPr>
        <sz val="12"/>
        <rFont val="宋体"/>
        <charset val="134"/>
      </rPr>
      <t>其他科学技术普及</t>
    </r>
  </si>
  <si>
    <t>其他科学技术支出</t>
  </si>
  <si>
    <t>文化旅游体育与传媒支出</t>
  </si>
  <si>
    <t>文化和旅游</t>
  </si>
  <si>
    <t>图书馆</t>
  </si>
  <si>
    <t>艺术表演团体</t>
  </si>
  <si>
    <t>群众文化</t>
  </si>
  <si>
    <t>文化和旅游交流与合作</t>
  </si>
  <si>
    <t>文化创作与保护</t>
  </si>
  <si>
    <t>文化和旅游市场管理</t>
  </si>
  <si>
    <t>其他文化和旅游支出</t>
  </si>
  <si>
    <t>文物</t>
  </si>
  <si>
    <t>文物保护</t>
  </si>
  <si>
    <t>博物馆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</si>
  <si>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</si>
  <si>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</si>
  <si>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</si>
  <si>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</si>
  <si>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</si>
  <si>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</si>
  <si>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</si>
  <si>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其他体育支出</t>
  </si>
  <si>
    <t>新闻出版电影</t>
  </si>
  <si>
    <t>广播电视</t>
  </si>
  <si>
    <t>广播电视事务</t>
  </si>
  <si>
    <t>其他广播电视支出</t>
  </si>
  <si>
    <t>其他文化旅游体育与传媒支出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</si>
  <si>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</si>
  <si>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</si>
  <si>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</si>
  <si>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</si>
  <si>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</si>
  <si>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</si>
  <si>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</si>
  <si>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公共就业服务和职业技能鉴定机构</t>
  </si>
  <si>
    <t>劳动人事争议调解仲裁</t>
  </si>
  <si>
    <t>其他人力资源和社会保障管理事务支出</t>
  </si>
  <si>
    <t>民政管理事务</t>
  </si>
  <si>
    <t>社会组织管理</t>
  </si>
  <si>
    <t>行政区划和地名管理</t>
  </si>
  <si>
    <t>基层政权建设和社区治理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</si>
  <si>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</si>
  <si>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</si>
  <si>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</si>
  <si>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</si>
  <si>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</si>
  <si>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</si>
  <si>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</si>
  <si>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</si>
  <si>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</si>
  <si>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</si>
  <si>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</si>
  <si>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</si>
  <si>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其他企业改革发展补助</t>
  </si>
  <si>
    <t>就业补助</t>
  </si>
  <si>
    <t>职业培训补贴</t>
  </si>
  <si>
    <t>社会保险补贴</t>
  </si>
  <si>
    <t>高技能人才培养补助</t>
  </si>
  <si>
    <t>公益性岗位补贴</t>
  </si>
  <si>
    <t>就业见习补贴</t>
  </si>
  <si>
    <t>求职和创业补贴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</si>
  <si>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</si>
  <si>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</si>
  <si>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</si>
  <si>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</si>
  <si>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</si>
  <si>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</si>
  <si>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</si>
  <si>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</si>
  <si>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>退役安置</t>
  </si>
  <si>
    <t>退役士兵安置</t>
  </si>
  <si>
    <t>军队移交政府的离退休人员安置</t>
  </si>
  <si>
    <t>军队转业干部安置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</si>
  <si>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</si>
  <si>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</si>
  <si>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</si>
  <si>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</si>
  <si>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</si>
  <si>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</si>
  <si>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</si>
  <si>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</si>
  <si>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</si>
  <si>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</si>
  <si>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</si>
  <si>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</si>
  <si>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</si>
  <si>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</si>
  <si>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</si>
  <si>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</si>
  <si>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</si>
  <si>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</si>
  <si>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</si>
  <si>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</si>
  <si>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</si>
  <si>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</si>
  <si>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</si>
  <si>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</si>
  <si>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</si>
  <si>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</si>
  <si>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</si>
  <si>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</si>
  <si>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</si>
  <si>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</si>
  <si>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</si>
  <si>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</si>
  <si>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</si>
  <si>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</si>
  <si>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</si>
  <si>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</si>
  <si>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</si>
  <si>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</si>
  <si>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</si>
  <si>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其他公立医院支出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</si>
  <si>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</si>
  <si>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</si>
  <si>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</si>
  <si>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</si>
  <si>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</si>
  <si>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</si>
  <si>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</si>
  <si>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</si>
  <si>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</si>
  <si>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</si>
  <si>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</si>
  <si>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</si>
  <si>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>中医药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</si>
  <si>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</si>
  <si>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</si>
  <si>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</si>
  <si>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</si>
  <si>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</si>
  <si>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</si>
  <si>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</si>
  <si>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</si>
  <si>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</si>
  <si>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</si>
  <si>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</si>
  <si>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</si>
  <si>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</si>
  <si>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</si>
  <si>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</si>
  <si>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疾病应急救助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</si>
  <si>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</si>
  <si>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</si>
  <si>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</si>
  <si>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</si>
  <si>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</si>
  <si>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</si>
  <si>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</si>
  <si>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</si>
  <si>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育幼服务</t>
  </si>
  <si>
    <t>育儿补贴</t>
  </si>
  <si>
    <t>其他育幼服务支出</t>
  </si>
  <si>
    <t>其他卫生健康支出</t>
  </si>
  <si>
    <t>节能环保支出</t>
  </si>
  <si>
    <t>环境保护管理事务</t>
  </si>
  <si>
    <t>生态环境保护宣传</t>
  </si>
  <si>
    <t>生态环境保护行政许可</t>
  </si>
  <si>
    <t>其他环境保护管理事务支出</t>
  </si>
  <si>
    <t>环境监测与监察</t>
  </si>
  <si>
    <t>其他环境监测与监察支出</t>
  </si>
  <si>
    <t>污染防治</t>
  </si>
  <si>
    <t>大气</t>
  </si>
  <si>
    <t>水体</t>
  </si>
  <si>
    <t>放射源和放射性废物监管</t>
  </si>
  <si>
    <t>其他污染防治支出</t>
  </si>
  <si>
    <t>自然生态保护</t>
  </si>
  <si>
    <t>农村环境保护</t>
  </si>
  <si>
    <t>其他自然生态保护支出</t>
  </si>
  <si>
    <t>森林保护修复</t>
  </si>
  <si>
    <t>森林管护</t>
  </si>
  <si>
    <t>停伐补助</t>
  </si>
  <si>
    <t>其他天然林保护支出</t>
  </si>
  <si>
    <t>风沙荒漠治理</t>
  </si>
  <si>
    <t>其他风沙荒漠治理支出</t>
  </si>
  <si>
    <t>退耕还林还草</t>
  </si>
  <si>
    <t>其他退耕还林还草支出</t>
  </si>
  <si>
    <t>能源节约利用</t>
  </si>
  <si>
    <t>污染减排</t>
  </si>
  <si>
    <t>生态环境监测与信息</t>
  </si>
  <si>
    <t>生态环境执法监察</t>
  </si>
  <si>
    <t>　　其他污染减排</t>
  </si>
  <si>
    <t>能源管理事务</t>
  </si>
  <si>
    <t>其他节能环保支出</t>
  </si>
  <si>
    <t>城乡社区支出</t>
  </si>
  <si>
    <t>城乡社区管理事务</t>
  </si>
  <si>
    <t>城管执法</t>
  </si>
  <si>
    <t>工程建设管理</t>
  </si>
  <si>
    <t>住宅建设与房地产市场监管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</si>
  <si>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</si>
  <si>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</si>
  <si>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</si>
  <si>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</si>
  <si>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</si>
  <si>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</si>
  <si>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</si>
  <si>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</si>
  <si>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</si>
  <si>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</si>
  <si>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</si>
  <si>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</si>
  <si>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</si>
  <si>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</si>
  <si>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防灾减灾</t>
  </si>
  <si>
    <t>稳定农民收入补贴</t>
  </si>
  <si>
    <t>农业生产发展</t>
  </si>
  <si>
    <t>农村社会事业</t>
  </si>
  <si>
    <t>农产品加工与促销</t>
  </si>
  <si>
    <t>农业生态资源保护</t>
  </si>
  <si>
    <t>耕地建设与利用</t>
  </si>
  <si>
    <t>乡村道路建设</t>
  </si>
  <si>
    <t>渔业发展</t>
  </si>
  <si>
    <t>农田建设</t>
  </si>
  <si>
    <t>其他农业农村支出</t>
  </si>
  <si>
    <t>林业和草原</t>
  </si>
  <si>
    <t>事业机构</t>
  </si>
  <si>
    <t>森林资源培育</t>
  </si>
  <si>
    <t>动植物保护</t>
  </si>
  <si>
    <t>湿地保护　</t>
  </si>
  <si>
    <t>技术推广与转化</t>
  </si>
  <si>
    <t>森林生态效益补偿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</si>
  <si>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</si>
  <si>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</si>
  <si>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</si>
  <si>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</si>
  <si>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</si>
  <si>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</si>
  <si>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</si>
  <si>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</si>
  <si>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</si>
  <si>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防汛</t>
  </si>
  <si>
    <t>抗旱</t>
  </si>
  <si>
    <t>农村水利</t>
  </si>
  <si>
    <t>水利技术推广</t>
  </si>
  <si>
    <t>江河湖库水系综合整治</t>
  </si>
  <si>
    <t>大中型水库移民后期扶持专项支出</t>
  </si>
  <si>
    <t>水利建设征地及移民支出</t>
  </si>
  <si>
    <t>农村供水</t>
  </si>
  <si>
    <t>农村人畜饮水</t>
  </si>
  <si>
    <t>其他水利支出</t>
  </si>
  <si>
    <t>巩固脱贫攻坚成果衔接乡村振兴</t>
  </si>
  <si>
    <t>农村基础设施建设</t>
  </si>
  <si>
    <t>生产发展</t>
  </si>
  <si>
    <t>贷款奖补和贴息</t>
  </si>
  <si>
    <t>其他巩固脱贫衔接乡村振兴支出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</si>
  <si>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</si>
  <si>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</si>
  <si>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</si>
  <si>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</si>
  <si>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</si>
  <si>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农村综合改革支出示范试点补助</t>
  </si>
  <si>
    <t>其他农村综合改革支出</t>
  </si>
  <si>
    <t>普惠金融发展支出</t>
  </si>
  <si>
    <t>农业保险保费补贴</t>
  </si>
  <si>
    <t>创业担保贷款贴息及奖补</t>
  </si>
  <si>
    <t>其他普惠金融发展支出</t>
  </si>
  <si>
    <t>目标价格补贴</t>
  </si>
  <si>
    <t>其他目标价格补贴</t>
  </si>
  <si>
    <t>其他农林水支出</t>
  </si>
  <si>
    <t>交通运输支出</t>
  </si>
  <si>
    <t>公路水路运输</t>
  </si>
  <si>
    <t>公路建设</t>
  </si>
  <si>
    <t>公路养护</t>
  </si>
  <si>
    <t>公路和运输安全</t>
  </si>
  <si>
    <t>公路运输管理</t>
  </si>
  <si>
    <t>海事管理</t>
  </si>
  <si>
    <t>其他公路水路运输支出</t>
  </si>
  <si>
    <t>车辆购置税支出</t>
  </si>
  <si>
    <t>车辆购置税用于公路等基础设施建设支出</t>
  </si>
  <si>
    <t>其他交通运输支出</t>
  </si>
  <si>
    <t>资源勘探工业信息等支出</t>
  </si>
  <si>
    <t>资源勘探开发</t>
  </si>
  <si>
    <t>制造业</t>
  </si>
  <si>
    <t>其他制造业支出</t>
  </si>
  <si>
    <t>工业和信息产业</t>
  </si>
  <si>
    <t>其他工业和信息产业支出</t>
  </si>
  <si>
    <t>支持中小企业发展和管理支出</t>
  </si>
  <si>
    <t>中小企业发展专项</t>
  </si>
  <si>
    <t>其他支持中小企业发展和管理支出</t>
  </si>
  <si>
    <t>其他资源勘探工业信息等支出</t>
  </si>
  <si>
    <t>商业服务业等支出</t>
  </si>
  <si>
    <t>商业流通事务</t>
  </si>
  <si>
    <t>民贸民品贷款贴息</t>
  </si>
  <si>
    <t>其他商业流通事务支出</t>
  </si>
  <si>
    <t>涉外发展服务支出</t>
  </si>
  <si>
    <t>其他涉外发展服务支出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</si>
  <si>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</si>
  <si>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</si>
  <si>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</si>
  <si>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</si>
  <si>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</si>
  <si>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</si>
  <si>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</si>
  <si>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</si>
  <si>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自然资源调查与确权登记</t>
  </si>
  <si>
    <t>地质矿产资源与环境调查</t>
  </si>
  <si>
    <t>其他自然资源事务支出</t>
  </si>
  <si>
    <t>气象事务</t>
  </si>
  <si>
    <t>气象事业机构</t>
  </si>
  <si>
    <t>其他气象事务支出</t>
  </si>
  <si>
    <t>住房保障支出</t>
  </si>
  <si>
    <t>保障性安居工程支出</t>
  </si>
  <si>
    <t>廉租住房</t>
  </si>
  <si>
    <t>棚户区改造</t>
  </si>
  <si>
    <t>农村危房改造</t>
  </si>
  <si>
    <t>保障性住房租金补贴</t>
  </si>
  <si>
    <t>公共租赁住房</t>
  </si>
  <si>
    <t>老旧小区改造</t>
  </si>
  <si>
    <t>配租型住房保障</t>
  </si>
  <si>
    <t>保障性租赁住房</t>
  </si>
  <si>
    <t>住房租赁市场发展</t>
  </si>
  <si>
    <t>其他保障性安居工程支出</t>
  </si>
  <si>
    <t>住房改革支出</t>
  </si>
  <si>
    <t>住房公积金</t>
  </si>
  <si>
    <t>购房补贴</t>
  </si>
  <si>
    <t>城乡社区住宅</t>
  </si>
  <si>
    <t>其他城乡社区住宅支出</t>
  </si>
  <si>
    <t>粮油物资储备支出</t>
  </si>
  <si>
    <t>粮油物资事务</t>
  </si>
  <si>
    <t>其他粮油物资事务支出</t>
  </si>
  <si>
    <t>粮油储备</t>
  </si>
  <si>
    <t>其他粮油储备支出</t>
  </si>
  <si>
    <t>能源储备</t>
  </si>
  <si>
    <t>媒体储备</t>
  </si>
  <si>
    <t>重要商品储备</t>
  </si>
  <si>
    <t>医药储备</t>
  </si>
  <si>
    <t>灾害防治及应急管理支出</t>
  </si>
  <si>
    <t>应急管理事务</t>
  </si>
  <si>
    <t>安全监管</t>
  </si>
  <si>
    <t>灾害风险防治</t>
  </si>
  <si>
    <t>应急管理</t>
  </si>
  <si>
    <t>其他应急管理支出</t>
  </si>
  <si>
    <t>消防救援事务</t>
  </si>
  <si>
    <t>消防应急救援</t>
  </si>
  <si>
    <t>其他消防救援事务支出</t>
  </si>
  <si>
    <t>地震事务</t>
  </si>
  <si>
    <t>地震事业机构</t>
  </si>
  <si>
    <t>自然灾害防治</t>
  </si>
  <si>
    <t>其他自然灾害防治支出</t>
  </si>
  <si>
    <t>自然灾害救灾及恢复重建支出</t>
  </si>
  <si>
    <t>自然灾害救灾补助</t>
  </si>
  <si>
    <t>其他自然灾害救灾及恢复重建支出</t>
  </si>
  <si>
    <t>其他自然灾害防治及应急管理支出</t>
  </si>
  <si>
    <t>预备费</t>
  </si>
  <si>
    <t>其他支出</t>
  </si>
  <si>
    <t>债务付息支出</t>
  </si>
  <si>
    <t>地方政府一般债务付息支出</t>
  </si>
  <si>
    <t>地方政府一般债券付息支出</t>
  </si>
  <si>
    <t>地方政府向国际组织借款付息支出</t>
  </si>
  <si>
    <r>
      <rPr>
        <sz val="12"/>
        <rFont val="Verdana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</si>
  <si>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债务发行费用支出</t>
  </si>
  <si>
    <t>地方政府一般债务发行费用支出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</si>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</sst>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Verdana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Verdana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left" vertical="center" indent="1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left" vertical="center" indent="2"/>
    </xf>
    <xf numFmtId="0" fontId="2" fillId="0" borderId="1" xfId="0" applyNumberFormat="1" applyFont="1" applyFill="1" applyBorder="1" applyAlignment="1">
      <alignment horizontal="left" vertical="center" indent="2"/>
    </xf>
    <xf numFmtId="0" fontId="2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>
      <alignment vertical="center"/>
    </xf>
    <xf numFmtId="0" fontId="4" fillId="0" borderId="1" xfId="0" applyNumberFormat="1" applyFont="1" applyFill="1" applyBorder="1" applyAlignment="1">
      <alignment horizontal="left" vertical="center" indent="1"/>
    </xf>
    <xf numFmtId="0" fontId="2" fillId="0" borderId="3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3"/>
  <sheetViews>
    <sheetView showZeros="0" tabSelected="1" workbookViewId="0">
      <pane ySplit="3" topLeftCell="A4" activePane="bottomLeft" state="frozen"/>
      <selection/>
      <selection pane="bottomLeft" activeCell="G548" sqref="G548"/>
    </sheetView>
  </sheetViews>
  <sheetFormatPr defaultColWidth="9" defaultRowHeight="15" outlineLevelCol="6"/>
  <cols>
    <col min="1" max="1" width="34.6" style="1" customWidth="1"/>
    <col min="2" max="2" width="11.3" style="1" customWidth="1"/>
    <col min="3" max="3" width="11.7" style="1" customWidth="1"/>
    <col min="4" max="4" width="11.3" style="2" customWidth="1"/>
    <col min="5" max="5" width="7.2" style="1" customWidth="1"/>
    <col min="6" max="1964" width="15" style="1" customWidth="1"/>
    <col min="1965" max="16384" width="9" style="1"/>
  </cols>
  <sheetData>
    <row r="1" ht="33" customHeight="1" spans="1:5">
      <c r="A1" s="3" t="s">
        <v>0</v>
      </c>
      <c r="B1" s="3"/>
      <c r="C1" s="3"/>
      <c r="D1" s="3"/>
      <c r="E1" s="3"/>
    </row>
    <row r="2" spans="1:5">
      <c r="E2" s="4" t="s">
        <v>1</v>
      </c>
    </row>
    <row r="3" ht="33.95" customHeight="1" spans="1:5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</row>
    <row r="4" spans="1:5">
      <c r="A4" s="7" t="s">
        <v>7</v>
      </c>
      <c r="B4" s="8">
        <v>49355</v>
      </c>
      <c r="C4" s="8">
        <f>C5+C13+C19+C26+C32+C39+C46+C49+C54+C58+C65+C69+C71+C76+C82+C86+C91+C97+C101+C106+C110+C113</f>
        <v>69572</v>
      </c>
      <c r="D4" s="9"/>
      <c r="E4" s="10">
        <f t="shared" ref="D4:E4" si="0">E5+E13+E19+E26+E39+E46+E49+E54+E58+E65+E69+E71+E76+E82+E86+E91+E97+E101+E106+E110+E113</f>
        <v>0</v>
      </c>
    </row>
    <row r="5" spans="1:5">
      <c r="A5" s="11" t="s">
        <v>8</v>
      </c>
      <c r="B5" s="12">
        <v>278</v>
      </c>
      <c r="C5" s="12">
        <v>358</v>
      </c>
      <c r="D5" s="9">
        <f t="shared" ref="D5:D70" si="1">C5/B5*100</f>
        <v>128.776978417266</v>
      </c>
      <c r="E5" s="13"/>
    </row>
    <row r="6" spans="1:5">
      <c r="A6" s="14" t="s">
        <v>9</v>
      </c>
      <c r="B6" s="12">
        <v>262</v>
      </c>
      <c r="C6" s="8">
        <v>338</v>
      </c>
      <c r="D6" s="9">
        <f t="shared" si="1"/>
        <v>129.007633587786</v>
      </c>
      <c r="E6" s="13"/>
    </row>
    <row r="7" spans="1:5">
      <c r="A7" s="14" t="s">
        <v>10</v>
      </c>
      <c r="B7" s="12"/>
      <c r="C7" s="8">
        <v>0</v>
      </c>
      <c r="D7" s="9"/>
      <c r="E7" s="13"/>
    </row>
    <row r="8" spans="1:5">
      <c r="A8" s="14" t="s">
        <v>11</v>
      </c>
      <c r="B8" s="12">
        <v>15</v>
      </c>
      <c r="C8" s="8">
        <v>20</v>
      </c>
      <c r="D8" s="9">
        <f t="shared" si="1"/>
        <v>133.333333333333</v>
      </c>
      <c r="E8" s="13"/>
    </row>
    <row r="9" spans="1:5">
      <c r="A9" s="15" t="s">
        <v>12</v>
      </c>
      <c r="B9" s="12">
        <v>1</v>
      </c>
      <c r="C9" s="8">
        <v>0</v>
      </c>
      <c r="D9" s="9">
        <f t="shared" si="1"/>
        <v>0</v>
      </c>
      <c r="E9" s="13"/>
    </row>
    <row r="10" spans="1:5">
      <c r="A10" s="15" t="s">
        <v>13</v>
      </c>
      <c r="B10" s="8"/>
      <c r="C10" s="8">
        <v>0</v>
      </c>
      <c r="D10" s="9"/>
      <c r="E10" s="13"/>
    </row>
    <row r="11" spans="1:5">
      <c r="A11" s="15" t="s">
        <v>14</v>
      </c>
      <c r="B11" s="8"/>
      <c r="C11" s="8">
        <v>0</v>
      </c>
      <c r="D11" s="9"/>
      <c r="E11" s="13"/>
    </row>
    <row r="12" spans="1:5">
      <c r="A12" s="14" t="s">
        <v>15</v>
      </c>
      <c r="B12" s="8"/>
      <c r="C12" s="8">
        <v>0</v>
      </c>
      <c r="D12" s="9"/>
      <c r="E12" s="13"/>
    </row>
    <row r="13" spans="1:5">
      <c r="A13" s="11" t="s">
        <v>16</v>
      </c>
      <c r="B13" s="12">
        <v>310</v>
      </c>
      <c r="C13" s="12">
        <f>SUM(C14:C18)</f>
        <v>321</v>
      </c>
      <c r="D13" s="9">
        <f t="shared" si="1"/>
        <v>103.548387096774</v>
      </c>
      <c r="E13" s="13"/>
    </row>
    <row r="14" spans="1:5">
      <c r="A14" s="14" t="s">
        <v>9</v>
      </c>
      <c r="B14" s="12">
        <v>299</v>
      </c>
      <c r="C14" s="8">
        <v>301</v>
      </c>
      <c r="D14" s="9">
        <f t="shared" si="1"/>
        <v>100.66889632107</v>
      </c>
      <c r="E14" s="13"/>
    </row>
    <row r="15" spans="1:5">
      <c r="A15" s="14" t="s">
        <v>17</v>
      </c>
      <c r="B15" s="12">
        <v>8</v>
      </c>
      <c r="C15" s="8">
        <v>20</v>
      </c>
      <c r="D15" s="9">
        <f t="shared" si="1"/>
        <v>250</v>
      </c>
      <c r="E15" s="13"/>
    </row>
    <row r="16" spans="1:5">
      <c r="A16" s="14" t="s">
        <v>18</v>
      </c>
      <c r="B16" s="12"/>
      <c r="C16" s="8">
        <v>0</v>
      </c>
      <c r="D16" s="9"/>
      <c r="E16" s="13"/>
    </row>
    <row r="17" spans="1:5">
      <c r="A17" s="14" t="s">
        <v>14</v>
      </c>
      <c r="B17" s="16"/>
      <c r="C17" s="8">
        <v>0</v>
      </c>
      <c r="D17" s="9"/>
      <c r="E17" s="13"/>
    </row>
    <row r="18" spans="1:5">
      <c r="A18" s="14" t="s">
        <v>19</v>
      </c>
      <c r="B18" s="16">
        <v>3</v>
      </c>
      <c r="C18" s="8">
        <v>0</v>
      </c>
      <c r="D18" s="9">
        <f t="shared" si="1"/>
        <v>0</v>
      </c>
      <c r="E18" s="13"/>
    </row>
    <row r="19" spans="1:5">
      <c r="A19" s="11" t="s">
        <v>20</v>
      </c>
      <c r="B19" s="16">
        <v>32386</v>
      </c>
      <c r="C19" s="8">
        <f>SUM(C20:C25)</f>
        <v>36262</v>
      </c>
      <c r="D19" s="9">
        <f t="shared" si="1"/>
        <v>111.968134379053</v>
      </c>
      <c r="E19" s="13"/>
    </row>
    <row r="20" spans="1:5">
      <c r="A20" s="14" t="s">
        <v>9</v>
      </c>
      <c r="B20" s="12">
        <v>14032</v>
      </c>
      <c r="C20" s="8">
        <v>18337</v>
      </c>
      <c r="D20" s="9">
        <f t="shared" si="1"/>
        <v>130.679874572406</v>
      </c>
      <c r="E20" s="13"/>
    </row>
    <row r="21" spans="1:5">
      <c r="A21" s="14" t="s">
        <v>21</v>
      </c>
      <c r="B21" s="13"/>
      <c r="C21" s="17">
        <v>0</v>
      </c>
      <c r="D21" s="9"/>
      <c r="E21" s="13"/>
    </row>
    <row r="22" spans="1:5">
      <c r="A22" s="14" t="s">
        <v>10</v>
      </c>
      <c r="B22" s="12">
        <v>90</v>
      </c>
      <c r="C22" s="8">
        <v>60</v>
      </c>
      <c r="D22" s="9">
        <f t="shared" si="1"/>
        <v>66.6666666666667</v>
      </c>
      <c r="E22" s="13"/>
    </row>
    <row r="23" spans="1:5">
      <c r="A23" s="14" t="s">
        <v>22</v>
      </c>
      <c r="B23" s="12"/>
      <c r="C23" s="8">
        <v>0</v>
      </c>
      <c r="D23" s="9"/>
      <c r="E23" s="13"/>
    </row>
    <row r="24" spans="1:5">
      <c r="A24" s="14" t="s">
        <v>14</v>
      </c>
      <c r="B24" s="12">
        <v>18264</v>
      </c>
      <c r="C24" s="8">
        <v>17373</v>
      </c>
      <c r="D24" s="9">
        <f t="shared" si="1"/>
        <v>95.1215505913272</v>
      </c>
      <c r="E24" s="13"/>
    </row>
    <row r="25" spans="1:5">
      <c r="A25" s="14" t="s">
        <v>23</v>
      </c>
      <c r="B25" s="12"/>
      <c r="C25" s="8">
        <v>492</v>
      </c>
      <c r="D25" s="9"/>
      <c r="E25" s="13"/>
    </row>
    <row r="26" spans="1:5">
      <c r="A26" s="11" t="s">
        <v>24</v>
      </c>
      <c r="B26" s="12">
        <v>2352</v>
      </c>
      <c r="C26" s="12">
        <v>2325</v>
      </c>
      <c r="D26" s="9">
        <f t="shared" si="1"/>
        <v>98.8520408163265</v>
      </c>
      <c r="E26" s="13"/>
    </row>
    <row r="27" spans="1:5">
      <c r="A27" s="14" t="s">
        <v>9</v>
      </c>
      <c r="B27" s="8">
        <v>832</v>
      </c>
      <c r="C27" s="8">
        <v>721</v>
      </c>
      <c r="D27" s="9">
        <f t="shared" si="1"/>
        <v>86.6586538461538</v>
      </c>
      <c r="E27" s="13"/>
    </row>
    <row r="28" spans="1:5">
      <c r="A28" s="14" t="s">
        <v>25</v>
      </c>
      <c r="B28" s="8"/>
      <c r="C28" s="8">
        <v>0</v>
      </c>
      <c r="D28" s="9"/>
      <c r="E28" s="13"/>
    </row>
    <row r="29" spans="1:5">
      <c r="A29" s="14" t="s">
        <v>26</v>
      </c>
      <c r="B29" s="8">
        <v>7</v>
      </c>
      <c r="C29" s="8">
        <v>12</v>
      </c>
      <c r="D29" s="9">
        <f t="shared" si="1"/>
        <v>171.428571428571</v>
      </c>
      <c r="E29" s="13"/>
    </row>
    <row r="30" spans="1:5">
      <c r="A30" s="14" t="s">
        <v>14</v>
      </c>
      <c r="B30" s="8"/>
      <c r="C30" s="8">
        <v>0</v>
      </c>
      <c r="D30" s="9"/>
      <c r="E30" s="13"/>
    </row>
    <row r="31" spans="1:5">
      <c r="A31" s="14" t="s">
        <v>27</v>
      </c>
      <c r="B31" s="8">
        <v>1513</v>
      </c>
      <c r="C31" s="8">
        <v>1592</v>
      </c>
      <c r="D31" s="9">
        <f t="shared" si="1"/>
        <v>105.22141440846</v>
      </c>
      <c r="E31" s="13"/>
    </row>
    <row r="32" spans="1:5">
      <c r="A32" s="11" t="s">
        <v>28</v>
      </c>
      <c r="B32" s="16">
        <v>13</v>
      </c>
      <c r="C32" s="8">
        <v>0</v>
      </c>
      <c r="D32" s="9">
        <f t="shared" si="1"/>
        <v>0</v>
      </c>
      <c r="E32" s="13"/>
    </row>
    <row r="33" spans="1:5">
      <c r="A33" s="14" t="s">
        <v>9</v>
      </c>
      <c r="B33" s="16"/>
      <c r="C33" s="8">
        <v>0</v>
      </c>
      <c r="D33" s="9"/>
      <c r="E33" s="13"/>
    </row>
    <row r="34" spans="1:5">
      <c r="A34" s="15" t="s">
        <v>21</v>
      </c>
      <c r="B34" s="16">
        <v>5</v>
      </c>
      <c r="C34" s="8">
        <v>0</v>
      </c>
      <c r="D34" s="9"/>
      <c r="E34" s="13"/>
    </row>
    <row r="35" spans="1:5">
      <c r="A35" s="14" t="s">
        <v>29</v>
      </c>
      <c r="B35" s="16"/>
      <c r="C35" s="8">
        <v>0</v>
      </c>
      <c r="D35" s="9"/>
      <c r="E35" s="13"/>
    </row>
    <row r="36" spans="1:5">
      <c r="A36" s="14" t="s">
        <v>30</v>
      </c>
      <c r="B36" s="16">
        <v>8</v>
      </c>
      <c r="C36" s="8">
        <v>0</v>
      </c>
      <c r="D36" s="9"/>
      <c r="E36" s="13"/>
    </row>
    <row r="37" spans="1:5">
      <c r="A37" s="15" t="s">
        <v>31</v>
      </c>
      <c r="B37" s="16"/>
      <c r="C37" s="8">
        <v>0</v>
      </c>
      <c r="D37" s="9"/>
      <c r="E37" s="13"/>
    </row>
    <row r="38" spans="1:5">
      <c r="A38" s="14" t="s">
        <v>32</v>
      </c>
      <c r="B38" s="16"/>
      <c r="C38" s="8">
        <v>0</v>
      </c>
      <c r="D38" s="9"/>
      <c r="E38" s="13"/>
    </row>
    <row r="39" spans="1:5">
      <c r="A39" s="11" t="s">
        <v>33</v>
      </c>
      <c r="B39" s="16">
        <v>1564</v>
      </c>
      <c r="C39" s="8">
        <v>1587</v>
      </c>
      <c r="D39" s="9">
        <f t="shared" si="1"/>
        <v>101.470588235294</v>
      </c>
      <c r="E39" s="13"/>
    </row>
    <row r="40" spans="1:5">
      <c r="A40" s="14" t="s">
        <v>9</v>
      </c>
      <c r="B40" s="16">
        <v>336</v>
      </c>
      <c r="C40" s="8">
        <v>363</v>
      </c>
      <c r="D40" s="9">
        <f t="shared" si="1"/>
        <v>108.035714285714</v>
      </c>
      <c r="E40" s="13"/>
    </row>
    <row r="41" spans="1:5">
      <c r="A41" s="14" t="s">
        <v>10</v>
      </c>
      <c r="B41" s="16">
        <v>55</v>
      </c>
      <c r="C41" s="8">
        <v>58</v>
      </c>
      <c r="D41" s="9">
        <f t="shared" si="1"/>
        <v>105.454545454545</v>
      </c>
      <c r="E41" s="13"/>
    </row>
    <row r="42" spans="1:5">
      <c r="A42" s="14" t="s">
        <v>34</v>
      </c>
      <c r="B42" s="16"/>
      <c r="C42" s="8">
        <v>0</v>
      </c>
      <c r="D42" s="9"/>
      <c r="E42" s="13"/>
    </row>
    <row r="43" spans="1:5">
      <c r="A43" s="14" t="s">
        <v>35</v>
      </c>
      <c r="B43" s="16">
        <v>115</v>
      </c>
      <c r="C43" s="8">
        <v>283</v>
      </c>
      <c r="D43" s="9">
        <f t="shared" si="1"/>
        <v>246.086956521739</v>
      </c>
      <c r="E43" s="13"/>
    </row>
    <row r="44" spans="1:5">
      <c r="A44" s="14" t="s">
        <v>14</v>
      </c>
      <c r="B44" s="16">
        <v>896</v>
      </c>
      <c r="C44" s="8">
        <v>883</v>
      </c>
      <c r="D44" s="9">
        <f t="shared" si="1"/>
        <v>98.5491071428571</v>
      </c>
      <c r="E44" s="13"/>
    </row>
    <row r="45" spans="1:5">
      <c r="A45" s="14" t="s">
        <v>36</v>
      </c>
      <c r="B45" s="16">
        <v>162</v>
      </c>
      <c r="C45" s="8">
        <v>0</v>
      </c>
      <c r="D45" s="9">
        <f t="shared" si="1"/>
        <v>0</v>
      </c>
      <c r="E45" s="13"/>
    </row>
    <row r="46" spans="1:5">
      <c r="A46" s="11" t="s">
        <v>37</v>
      </c>
      <c r="B46" s="16">
        <v>1220</v>
      </c>
      <c r="C46" s="8">
        <v>1438</v>
      </c>
      <c r="D46" s="9">
        <f t="shared" si="1"/>
        <v>117.868852459016</v>
      </c>
      <c r="E46" s="13"/>
    </row>
    <row r="47" spans="1:5">
      <c r="A47" s="14" t="s">
        <v>9</v>
      </c>
      <c r="B47" s="16">
        <v>1220</v>
      </c>
      <c r="C47" s="8">
        <v>1438</v>
      </c>
      <c r="D47" s="9">
        <f t="shared" si="1"/>
        <v>117.868852459016</v>
      </c>
      <c r="E47" s="13"/>
    </row>
    <row r="48" spans="1:5">
      <c r="A48" s="14" t="s">
        <v>38</v>
      </c>
      <c r="B48" s="16"/>
      <c r="C48" s="8">
        <v>0</v>
      </c>
      <c r="D48" s="9"/>
      <c r="E48" s="13"/>
    </row>
    <row r="49" spans="1:5">
      <c r="A49" s="11" t="s">
        <v>39</v>
      </c>
      <c r="B49" s="16">
        <v>364</v>
      </c>
      <c r="C49" s="8">
        <v>366</v>
      </c>
      <c r="D49" s="9">
        <f t="shared" si="1"/>
        <v>100.549450549451</v>
      </c>
      <c r="E49" s="13"/>
    </row>
    <row r="50" spans="1:5">
      <c r="A50" s="14" t="s">
        <v>9</v>
      </c>
      <c r="B50" s="16">
        <v>358</v>
      </c>
      <c r="C50" s="8">
        <v>361</v>
      </c>
      <c r="D50" s="9">
        <f t="shared" si="1"/>
        <v>100.837988826816</v>
      </c>
      <c r="E50" s="13"/>
    </row>
    <row r="51" spans="1:5">
      <c r="A51" s="14" t="s">
        <v>40</v>
      </c>
      <c r="B51" s="16">
        <v>6</v>
      </c>
      <c r="C51" s="8">
        <v>5</v>
      </c>
      <c r="D51" s="9">
        <f t="shared" si="1"/>
        <v>83.3333333333333</v>
      </c>
      <c r="E51" s="13"/>
    </row>
    <row r="52" spans="1:5">
      <c r="A52" s="14" t="s">
        <v>14</v>
      </c>
      <c r="B52" s="16"/>
      <c r="C52" s="8">
        <v>0</v>
      </c>
      <c r="D52" s="9"/>
      <c r="E52" s="13"/>
    </row>
    <row r="53" spans="1:5">
      <c r="A53" s="14" t="s">
        <v>41</v>
      </c>
      <c r="B53" s="16"/>
      <c r="C53" s="8">
        <v>0</v>
      </c>
      <c r="D53" s="9"/>
      <c r="E53" s="13"/>
    </row>
    <row r="54" spans="1:5">
      <c r="A54" s="11" t="s">
        <v>42</v>
      </c>
      <c r="B54" s="16">
        <v>2560</v>
      </c>
      <c r="C54" s="8">
        <v>2696</v>
      </c>
      <c r="D54" s="9">
        <f t="shared" si="1"/>
        <v>105.3125</v>
      </c>
      <c r="E54" s="13"/>
    </row>
    <row r="55" spans="1:5">
      <c r="A55" s="14" t="s">
        <v>9</v>
      </c>
      <c r="B55" s="16">
        <v>2011</v>
      </c>
      <c r="C55" s="8">
        <v>2063</v>
      </c>
      <c r="D55" s="9">
        <f t="shared" si="1"/>
        <v>102.585778219791</v>
      </c>
      <c r="E55" s="13"/>
    </row>
    <row r="56" spans="1:5">
      <c r="A56" s="14" t="s">
        <v>14</v>
      </c>
      <c r="B56" s="16">
        <v>405</v>
      </c>
      <c r="C56" s="8">
        <v>403</v>
      </c>
      <c r="D56" s="9">
        <f t="shared" si="1"/>
        <v>99.5061728395062</v>
      </c>
      <c r="E56" s="13"/>
    </row>
    <row r="57" spans="1:5">
      <c r="A57" s="14" t="s">
        <v>43</v>
      </c>
      <c r="B57" s="16">
        <v>144</v>
      </c>
      <c r="C57" s="8">
        <v>230</v>
      </c>
      <c r="D57" s="9">
        <f t="shared" si="1"/>
        <v>159.722222222222</v>
      </c>
      <c r="E57" s="13"/>
    </row>
    <row r="58" spans="1:5">
      <c r="A58" s="11" t="s">
        <v>44</v>
      </c>
      <c r="B58" s="16">
        <v>98</v>
      </c>
      <c r="C58" s="8">
        <v>125</v>
      </c>
      <c r="D58" s="9">
        <f t="shared" si="1"/>
        <v>127.551020408163</v>
      </c>
      <c r="E58" s="13"/>
    </row>
    <row r="59" spans="1:5">
      <c r="A59" s="14" t="s">
        <v>9</v>
      </c>
      <c r="B59" s="16">
        <v>98</v>
      </c>
      <c r="C59" s="8">
        <v>125</v>
      </c>
      <c r="D59" s="9">
        <f t="shared" si="1"/>
        <v>127.551020408163</v>
      </c>
      <c r="E59" s="13"/>
    </row>
    <row r="60" spans="1:5">
      <c r="A60" s="14" t="s">
        <v>45</v>
      </c>
      <c r="B60" s="16"/>
      <c r="C60" s="8">
        <v>0</v>
      </c>
      <c r="D60" s="9"/>
      <c r="E60" s="13"/>
    </row>
    <row r="61" spans="1:5">
      <c r="A61" s="14" t="s">
        <v>14</v>
      </c>
      <c r="B61" s="16"/>
      <c r="C61" s="8">
        <v>0</v>
      </c>
      <c r="D61" s="9"/>
      <c r="E61" s="13"/>
    </row>
    <row r="62" spans="1:5">
      <c r="A62" s="15" t="s">
        <v>46</v>
      </c>
      <c r="B62" s="16"/>
      <c r="C62" s="8">
        <v>0</v>
      </c>
      <c r="D62" s="9"/>
      <c r="E62" s="13"/>
    </row>
    <row r="63" spans="1:5">
      <c r="A63" s="11" t="s">
        <v>47</v>
      </c>
      <c r="B63" s="16"/>
      <c r="C63" s="8">
        <v>0</v>
      </c>
      <c r="D63" s="9"/>
      <c r="E63" s="13"/>
    </row>
    <row r="64" spans="1:5">
      <c r="A64" s="14" t="s">
        <v>48</v>
      </c>
      <c r="B64" s="16"/>
      <c r="C64" s="8">
        <v>0</v>
      </c>
      <c r="D64" s="9"/>
      <c r="E64" s="13"/>
    </row>
    <row r="65" spans="1:5">
      <c r="A65" s="11" t="s">
        <v>49</v>
      </c>
      <c r="B65" s="16">
        <v>157</v>
      </c>
      <c r="C65" s="8">
        <v>154</v>
      </c>
      <c r="D65" s="9">
        <f t="shared" si="1"/>
        <v>98.0891719745223</v>
      </c>
      <c r="E65" s="13"/>
    </row>
    <row r="66" spans="1:5">
      <c r="A66" s="14" t="s">
        <v>9</v>
      </c>
      <c r="B66" s="16">
        <v>25</v>
      </c>
      <c r="C66" s="8">
        <v>0</v>
      </c>
      <c r="D66" s="9">
        <f t="shared" si="1"/>
        <v>0</v>
      </c>
      <c r="E66" s="13"/>
    </row>
    <row r="67" spans="1:5">
      <c r="A67" s="14" t="s">
        <v>50</v>
      </c>
      <c r="B67" s="16">
        <v>132</v>
      </c>
      <c r="C67" s="8">
        <v>154</v>
      </c>
      <c r="D67" s="9">
        <f t="shared" si="1"/>
        <v>116.666666666667</v>
      </c>
      <c r="E67" s="13"/>
    </row>
    <row r="68" spans="1:5">
      <c r="A68" s="14" t="s">
        <v>51</v>
      </c>
      <c r="B68" s="16"/>
      <c r="C68" s="8">
        <v>0</v>
      </c>
      <c r="D68" s="9"/>
      <c r="E68" s="13"/>
    </row>
    <row r="69" spans="1:5">
      <c r="A69" s="11" t="s">
        <v>52</v>
      </c>
      <c r="B69" s="16">
        <v>29</v>
      </c>
      <c r="C69" s="8">
        <v>29</v>
      </c>
      <c r="D69" s="9">
        <f t="shared" si="1"/>
        <v>100</v>
      </c>
      <c r="E69" s="13"/>
    </row>
    <row r="70" spans="1:5">
      <c r="A70" s="14" t="s">
        <v>9</v>
      </c>
      <c r="B70" s="16">
        <v>29</v>
      </c>
      <c r="C70" s="8">
        <v>29</v>
      </c>
      <c r="D70" s="9">
        <f t="shared" si="1"/>
        <v>100</v>
      </c>
      <c r="E70" s="13"/>
    </row>
    <row r="71" spans="1:5">
      <c r="A71" s="11" t="s">
        <v>53</v>
      </c>
      <c r="B71" s="16">
        <v>254</v>
      </c>
      <c r="C71" s="8">
        <v>2463</v>
      </c>
      <c r="D71" s="9">
        <f t="shared" ref="D71:D134" si="2">C71/B71*100</f>
        <v>969.685039370079</v>
      </c>
      <c r="E71" s="13"/>
    </row>
    <row r="72" spans="1:5">
      <c r="A72" s="14" t="s">
        <v>9</v>
      </c>
      <c r="B72" s="16">
        <v>185</v>
      </c>
      <c r="C72" s="8">
        <v>2391</v>
      </c>
      <c r="D72" s="9">
        <f t="shared" si="2"/>
        <v>1292.43243243243</v>
      </c>
      <c r="E72" s="13"/>
    </row>
    <row r="73" spans="1:5">
      <c r="A73" s="14" t="s">
        <v>54</v>
      </c>
      <c r="B73" s="16"/>
      <c r="C73" s="8">
        <v>0</v>
      </c>
      <c r="D73" s="9"/>
      <c r="E73" s="13"/>
    </row>
    <row r="74" spans="1:5">
      <c r="A74" s="14" t="s">
        <v>14</v>
      </c>
      <c r="B74" s="16"/>
      <c r="C74" s="8">
        <v>0</v>
      </c>
      <c r="D74" s="9"/>
      <c r="E74" s="13"/>
    </row>
    <row r="75" spans="1:5">
      <c r="A75" s="14" t="s">
        <v>55</v>
      </c>
      <c r="B75" s="16">
        <v>69</v>
      </c>
      <c r="C75" s="8">
        <v>72</v>
      </c>
      <c r="D75" s="9">
        <f t="shared" si="2"/>
        <v>104.347826086957</v>
      </c>
      <c r="E75" s="13"/>
    </row>
    <row r="76" spans="1:5">
      <c r="A76" s="11" t="s">
        <v>56</v>
      </c>
      <c r="B76" s="16">
        <v>527</v>
      </c>
      <c r="C76" s="8">
        <v>455</v>
      </c>
      <c r="D76" s="9">
        <f t="shared" si="2"/>
        <v>86.3377609108159</v>
      </c>
      <c r="E76" s="13"/>
    </row>
    <row r="77" spans="1:5">
      <c r="A77" s="14" t="s">
        <v>9</v>
      </c>
      <c r="B77" s="16">
        <v>527</v>
      </c>
      <c r="C77" s="8">
        <v>455</v>
      </c>
      <c r="D77" s="9">
        <f t="shared" si="2"/>
        <v>86.3377609108159</v>
      </c>
      <c r="E77" s="13"/>
    </row>
    <row r="78" spans="1:5">
      <c r="A78" s="14" t="s">
        <v>10</v>
      </c>
      <c r="B78" s="16"/>
      <c r="C78" s="8">
        <v>0</v>
      </c>
      <c r="D78" s="9"/>
      <c r="E78" s="13"/>
    </row>
    <row r="79" spans="1:5">
      <c r="A79" s="14" t="s">
        <v>57</v>
      </c>
      <c r="B79" s="16"/>
      <c r="C79" s="8">
        <v>0</v>
      </c>
      <c r="D79" s="9"/>
      <c r="E79" s="13"/>
    </row>
    <row r="80" spans="1:5">
      <c r="A80" s="14" t="s">
        <v>14</v>
      </c>
      <c r="B80" s="16"/>
      <c r="C80" s="8">
        <v>0</v>
      </c>
      <c r="D80" s="9"/>
      <c r="E80" s="13"/>
    </row>
    <row r="81" spans="1:5">
      <c r="A81" s="14" t="s">
        <v>58</v>
      </c>
      <c r="B81" s="16"/>
      <c r="C81" s="8">
        <v>0</v>
      </c>
      <c r="D81" s="9"/>
      <c r="E81" s="13"/>
    </row>
    <row r="82" spans="1:5">
      <c r="A82" s="11" t="s">
        <v>59</v>
      </c>
      <c r="B82" s="16">
        <v>1157</v>
      </c>
      <c r="C82" s="8">
        <v>902</v>
      </c>
      <c r="D82" s="9">
        <f t="shared" si="2"/>
        <v>77.9602420051858</v>
      </c>
      <c r="E82" s="13"/>
    </row>
    <row r="83" spans="1:5">
      <c r="A83" s="14" t="s">
        <v>9</v>
      </c>
      <c r="B83" s="16">
        <v>831</v>
      </c>
      <c r="C83" s="8">
        <v>770</v>
      </c>
      <c r="D83" s="9">
        <f t="shared" si="2"/>
        <v>92.6594464500602</v>
      </c>
      <c r="E83" s="13"/>
    </row>
    <row r="84" spans="1:5">
      <c r="A84" s="14" t="s">
        <v>14</v>
      </c>
      <c r="B84" s="16"/>
      <c r="C84" s="8">
        <v>0</v>
      </c>
      <c r="D84" s="9"/>
      <c r="E84" s="13"/>
    </row>
    <row r="85" spans="1:5">
      <c r="A85" s="14" t="s">
        <v>60</v>
      </c>
      <c r="B85" s="16">
        <v>326</v>
      </c>
      <c r="C85" s="8">
        <v>132</v>
      </c>
      <c r="D85" s="9">
        <f t="shared" si="2"/>
        <v>40.4907975460123</v>
      </c>
      <c r="E85" s="13"/>
    </row>
    <row r="86" spans="1:5">
      <c r="A86" s="11" t="s">
        <v>61</v>
      </c>
      <c r="B86" s="16">
        <v>835</v>
      </c>
      <c r="C86" s="8">
        <v>321</v>
      </c>
      <c r="D86" s="9">
        <f t="shared" si="2"/>
        <v>38.4431137724551</v>
      </c>
      <c r="E86" s="13"/>
    </row>
    <row r="87" spans="1:5">
      <c r="A87" s="14" t="s">
        <v>9</v>
      </c>
      <c r="B87" s="16">
        <v>225</v>
      </c>
      <c r="C87" s="8">
        <v>157</v>
      </c>
      <c r="D87" s="9">
        <f t="shared" si="2"/>
        <v>69.7777777777778</v>
      </c>
      <c r="E87" s="13"/>
    </row>
    <row r="88" spans="1:5">
      <c r="A88" s="15" t="s">
        <v>62</v>
      </c>
      <c r="B88" s="16"/>
      <c r="C88" s="8">
        <v>0</v>
      </c>
      <c r="D88" s="9"/>
      <c r="E88" s="13"/>
    </row>
    <row r="89" spans="1:5">
      <c r="A89" s="14" t="s">
        <v>14</v>
      </c>
      <c r="B89" s="16">
        <v>163</v>
      </c>
      <c r="C89" s="8">
        <v>164</v>
      </c>
      <c r="D89" s="9">
        <f t="shared" si="2"/>
        <v>100.613496932515</v>
      </c>
      <c r="E89" s="13"/>
    </row>
    <row r="90" spans="1:5">
      <c r="A90" s="14" t="s">
        <v>63</v>
      </c>
      <c r="B90" s="16">
        <v>447</v>
      </c>
      <c r="C90" s="8">
        <v>0</v>
      </c>
      <c r="D90" s="9">
        <f t="shared" si="2"/>
        <v>0</v>
      </c>
      <c r="E90" s="13"/>
    </row>
    <row r="91" spans="1:5">
      <c r="A91" s="11" t="s">
        <v>64</v>
      </c>
      <c r="B91" s="16">
        <v>134</v>
      </c>
      <c r="C91" s="8">
        <v>136</v>
      </c>
      <c r="D91" s="9">
        <f t="shared" si="2"/>
        <v>101.492537313433</v>
      </c>
      <c r="E91" s="13"/>
    </row>
    <row r="92" ht="18.95" customHeight="1" spans="1:5">
      <c r="A92" s="14" t="s">
        <v>9</v>
      </c>
      <c r="B92" s="16">
        <v>103</v>
      </c>
      <c r="C92" s="8">
        <v>99</v>
      </c>
      <c r="D92" s="9">
        <f t="shared" si="2"/>
        <v>96.1165048543689</v>
      </c>
      <c r="E92" s="13"/>
    </row>
    <row r="93" ht="18.95" customHeight="1" spans="1:5">
      <c r="A93" s="15" t="s">
        <v>65</v>
      </c>
      <c r="B93" s="16"/>
      <c r="C93" s="8">
        <v>0</v>
      </c>
      <c r="D93" s="9"/>
      <c r="E93" s="13"/>
    </row>
    <row r="94" spans="1:5">
      <c r="A94" s="15" t="s">
        <v>21</v>
      </c>
      <c r="B94" s="16"/>
      <c r="C94" s="8">
        <v>0</v>
      </c>
      <c r="D94" s="9"/>
      <c r="E94" s="13"/>
    </row>
    <row r="95" spans="1:5">
      <c r="A95" s="14" t="s">
        <v>14</v>
      </c>
      <c r="B95" s="16">
        <v>31</v>
      </c>
      <c r="C95" s="8">
        <v>37</v>
      </c>
      <c r="D95" s="9">
        <f t="shared" si="2"/>
        <v>119.354838709677</v>
      </c>
      <c r="E95" s="13"/>
    </row>
    <row r="96" spans="1:5">
      <c r="A96" s="14" t="s">
        <v>66</v>
      </c>
      <c r="B96" s="18"/>
      <c r="C96" s="8">
        <v>0</v>
      </c>
      <c r="D96" s="9"/>
      <c r="E96" s="13"/>
    </row>
    <row r="97" spans="1:5">
      <c r="A97" s="11" t="s">
        <v>67</v>
      </c>
      <c r="B97" s="16">
        <v>402</v>
      </c>
      <c r="C97" s="8">
        <v>396</v>
      </c>
      <c r="D97" s="9">
        <f t="shared" si="2"/>
        <v>98.5074626865672</v>
      </c>
      <c r="E97" s="13"/>
    </row>
    <row r="98" spans="1:5">
      <c r="A98" s="14" t="s">
        <v>9</v>
      </c>
      <c r="B98" s="16">
        <v>343</v>
      </c>
      <c r="C98" s="8">
        <v>362</v>
      </c>
      <c r="D98" s="9">
        <f t="shared" si="2"/>
        <v>105.539358600583</v>
      </c>
      <c r="E98" s="13"/>
    </row>
    <row r="99" spans="1:5">
      <c r="A99" s="14" t="s">
        <v>14</v>
      </c>
      <c r="B99" s="16">
        <v>29</v>
      </c>
      <c r="C99" s="8">
        <v>29</v>
      </c>
      <c r="D99" s="9">
        <f t="shared" si="2"/>
        <v>100</v>
      </c>
      <c r="E99" s="13"/>
    </row>
    <row r="100" spans="1:5">
      <c r="A100" s="14" t="s">
        <v>67</v>
      </c>
      <c r="B100" s="16">
        <v>30</v>
      </c>
      <c r="C100" s="8">
        <v>5</v>
      </c>
      <c r="D100" s="9">
        <f t="shared" si="2"/>
        <v>16.6666666666667</v>
      </c>
      <c r="E100" s="13"/>
    </row>
    <row r="101" spans="1:5">
      <c r="A101" s="11" t="s">
        <v>68</v>
      </c>
      <c r="B101" s="16">
        <v>3643</v>
      </c>
      <c r="C101" s="8">
        <v>3427</v>
      </c>
      <c r="D101" s="9">
        <f t="shared" si="2"/>
        <v>94.0708207521274</v>
      </c>
      <c r="E101" s="13"/>
    </row>
    <row r="102" spans="1:5">
      <c r="A102" s="14" t="s">
        <v>9</v>
      </c>
      <c r="B102" s="16">
        <v>1496</v>
      </c>
      <c r="C102" s="8">
        <v>1468</v>
      </c>
      <c r="D102" s="9">
        <f t="shared" si="2"/>
        <v>98.1283422459893</v>
      </c>
      <c r="E102" s="13"/>
    </row>
    <row r="103" spans="1:5">
      <c r="A103" s="14" t="s">
        <v>69</v>
      </c>
      <c r="B103" s="16"/>
      <c r="C103" s="8">
        <v>0</v>
      </c>
      <c r="D103" s="9"/>
      <c r="E103" s="13"/>
    </row>
    <row r="104" spans="1:5">
      <c r="A104" s="14" t="s">
        <v>14</v>
      </c>
      <c r="B104" s="16">
        <v>1775</v>
      </c>
      <c r="C104" s="8">
        <v>1789</v>
      </c>
      <c r="D104" s="9">
        <f t="shared" si="2"/>
        <v>100.788732394366</v>
      </c>
      <c r="E104" s="13"/>
    </row>
    <row r="105" spans="1:5">
      <c r="A105" s="14" t="s">
        <v>70</v>
      </c>
      <c r="B105" s="16">
        <v>372</v>
      </c>
      <c r="C105" s="8">
        <v>170</v>
      </c>
      <c r="D105" s="9">
        <f t="shared" si="2"/>
        <v>45.6989247311828</v>
      </c>
      <c r="E105" s="13"/>
    </row>
    <row r="106" spans="1:5">
      <c r="A106" s="19" t="s">
        <v>71</v>
      </c>
      <c r="B106" s="16">
        <v>739</v>
      </c>
      <c r="C106" s="8">
        <f>SUM(C107:C109)</f>
        <v>1561</v>
      </c>
      <c r="D106" s="9">
        <f t="shared" si="2"/>
        <v>211.231393775372</v>
      </c>
      <c r="E106" s="13"/>
    </row>
    <row r="107" spans="1:5">
      <c r="A107" s="15" t="s">
        <v>9</v>
      </c>
      <c r="B107" s="16">
        <v>230</v>
      </c>
      <c r="C107" s="8">
        <v>197</v>
      </c>
      <c r="D107" s="9">
        <f t="shared" si="2"/>
        <v>85.6521739130435</v>
      </c>
      <c r="E107" s="13"/>
    </row>
    <row r="108" spans="1:5">
      <c r="A108" s="15" t="s">
        <v>57</v>
      </c>
      <c r="B108" s="16">
        <v>499</v>
      </c>
      <c r="C108" s="8">
        <v>1352</v>
      </c>
      <c r="D108" s="9">
        <f t="shared" si="2"/>
        <v>270.941883767535</v>
      </c>
      <c r="E108" s="13"/>
    </row>
    <row r="109" spans="1:5">
      <c r="A109" s="15" t="s">
        <v>72</v>
      </c>
      <c r="B109" s="16">
        <v>10</v>
      </c>
      <c r="C109" s="8">
        <v>12</v>
      </c>
      <c r="D109" s="9">
        <f t="shared" si="2"/>
        <v>120</v>
      </c>
      <c r="E109" s="13"/>
    </row>
    <row r="110" spans="1:5">
      <c r="A110" s="19" t="s">
        <v>22</v>
      </c>
      <c r="B110" s="16">
        <v>333</v>
      </c>
      <c r="C110" s="8">
        <v>360</v>
      </c>
      <c r="D110" s="9">
        <f t="shared" si="2"/>
        <v>108.108108108108</v>
      </c>
      <c r="E110" s="13"/>
    </row>
    <row r="111" spans="1:5">
      <c r="A111" s="19" t="s">
        <v>73</v>
      </c>
      <c r="B111" s="16"/>
      <c r="C111" s="8">
        <v>360</v>
      </c>
      <c r="D111" s="9"/>
      <c r="E111" s="13"/>
    </row>
    <row r="112" spans="1:5">
      <c r="A112" s="15" t="s">
        <v>74</v>
      </c>
      <c r="B112" s="16">
        <v>333</v>
      </c>
      <c r="C112" s="8">
        <v>0</v>
      </c>
      <c r="D112" s="9">
        <f t="shared" si="2"/>
        <v>0</v>
      </c>
      <c r="E112" s="13"/>
    </row>
    <row r="113" spans="1:5">
      <c r="A113" s="19" t="s">
        <v>75</v>
      </c>
      <c r="B113" s="16"/>
      <c r="C113" s="8">
        <v>13890</v>
      </c>
      <c r="D113" s="9"/>
      <c r="E113" s="13"/>
    </row>
    <row r="114" spans="1:5">
      <c r="A114" s="15" t="s">
        <v>75</v>
      </c>
      <c r="B114" s="16"/>
      <c r="C114" s="8">
        <v>13890</v>
      </c>
      <c r="D114" s="9"/>
      <c r="E114" s="13"/>
    </row>
    <row r="115" spans="1:5">
      <c r="A115" s="7" t="s">
        <v>76</v>
      </c>
      <c r="B115" s="16">
        <v>199</v>
      </c>
      <c r="C115" s="8">
        <v>194</v>
      </c>
      <c r="D115" s="9">
        <f t="shared" si="2"/>
        <v>97.4874371859297</v>
      </c>
      <c r="E115" s="13"/>
    </row>
    <row r="116" spans="1:5">
      <c r="A116" s="11" t="s">
        <v>77</v>
      </c>
      <c r="B116" s="16">
        <v>199</v>
      </c>
      <c r="C116" s="8">
        <v>194</v>
      </c>
      <c r="D116" s="9">
        <f t="shared" si="2"/>
        <v>97.4874371859297</v>
      </c>
      <c r="E116" s="13"/>
    </row>
    <row r="117" spans="1:5">
      <c r="A117" s="14" t="s">
        <v>78</v>
      </c>
      <c r="B117" s="16">
        <v>26</v>
      </c>
      <c r="C117" s="8">
        <v>26</v>
      </c>
      <c r="D117" s="9">
        <f t="shared" si="2"/>
        <v>100</v>
      </c>
      <c r="E117" s="13"/>
    </row>
    <row r="118" spans="1:5">
      <c r="A118" s="14" t="s">
        <v>79</v>
      </c>
      <c r="B118" s="16">
        <v>30</v>
      </c>
      <c r="C118" s="8">
        <v>0</v>
      </c>
      <c r="D118" s="9">
        <f t="shared" si="2"/>
        <v>0</v>
      </c>
      <c r="E118" s="13"/>
    </row>
    <row r="119" spans="1:5">
      <c r="A119" s="14" t="s">
        <v>80</v>
      </c>
      <c r="B119" s="16">
        <v>143</v>
      </c>
      <c r="C119" s="8">
        <v>168</v>
      </c>
      <c r="D119" s="9">
        <f t="shared" si="2"/>
        <v>117.482517482517</v>
      </c>
      <c r="E119" s="13"/>
    </row>
    <row r="120" spans="1:5">
      <c r="A120" s="14" t="s">
        <v>81</v>
      </c>
      <c r="B120" s="16"/>
      <c r="C120" s="8">
        <v>0</v>
      </c>
      <c r="D120" s="9"/>
      <c r="E120" s="13"/>
    </row>
    <row r="121" spans="1:5">
      <c r="A121" s="7" t="s">
        <v>82</v>
      </c>
      <c r="B121" s="8">
        <v>13387</v>
      </c>
      <c r="C121" s="8">
        <f>C122+C124+C129+C134+C137</f>
        <v>14349</v>
      </c>
      <c r="D121" s="9">
        <f t="shared" si="2"/>
        <v>107.186076043923</v>
      </c>
      <c r="E121" s="13"/>
    </row>
    <row r="122" spans="1:5">
      <c r="A122" s="11" t="s">
        <v>83</v>
      </c>
      <c r="B122" s="16"/>
      <c r="C122" s="8">
        <v>0</v>
      </c>
      <c r="D122" s="9"/>
      <c r="E122" s="13"/>
    </row>
    <row r="123" spans="1:5">
      <c r="A123" s="14" t="s">
        <v>83</v>
      </c>
      <c r="B123" s="16"/>
      <c r="C123" s="8">
        <v>0</v>
      </c>
      <c r="D123" s="9"/>
      <c r="E123" s="13"/>
    </row>
    <row r="124" spans="1:5">
      <c r="A124" s="20" t="s">
        <v>84</v>
      </c>
      <c r="B124" s="16">
        <v>12252</v>
      </c>
      <c r="C124" s="8">
        <f>SUM(C125:C128)</f>
        <v>13133</v>
      </c>
      <c r="D124" s="9">
        <f t="shared" si="2"/>
        <v>107.190662748939</v>
      </c>
      <c r="E124" s="13"/>
    </row>
    <row r="125" spans="1:5">
      <c r="A125" s="19" t="s">
        <v>73</v>
      </c>
      <c r="B125" s="16">
        <v>8603</v>
      </c>
      <c r="C125" s="8">
        <v>9746</v>
      </c>
      <c r="D125" s="9">
        <f t="shared" si="2"/>
        <v>113.286063001279</v>
      </c>
      <c r="E125" s="13"/>
    </row>
    <row r="126" spans="1:5">
      <c r="A126" s="14" t="s">
        <v>21</v>
      </c>
      <c r="B126" s="16"/>
      <c r="C126" s="8">
        <v>0</v>
      </c>
      <c r="D126" s="9"/>
      <c r="E126" s="13"/>
    </row>
    <row r="127" spans="1:5">
      <c r="A127" s="14" t="s">
        <v>85</v>
      </c>
      <c r="B127" s="16">
        <v>691</v>
      </c>
      <c r="C127" s="8">
        <v>60</v>
      </c>
      <c r="D127" s="9">
        <f t="shared" si="2"/>
        <v>8.68306801736614</v>
      </c>
      <c r="E127" s="13"/>
    </row>
    <row r="128" spans="1:5">
      <c r="A128" s="14" t="s">
        <v>86</v>
      </c>
      <c r="B128" s="16">
        <v>2958</v>
      </c>
      <c r="C128" s="8">
        <v>3327</v>
      </c>
      <c r="D128" s="9">
        <f t="shared" si="2"/>
        <v>112.474645030426</v>
      </c>
      <c r="E128" s="13"/>
    </row>
    <row r="129" spans="1:5">
      <c r="A129" s="11" t="s">
        <v>87</v>
      </c>
      <c r="B129" s="18">
        <v>18</v>
      </c>
      <c r="C129" s="21">
        <v>0</v>
      </c>
      <c r="D129" s="9">
        <f t="shared" si="2"/>
        <v>0</v>
      </c>
      <c r="E129" s="13"/>
    </row>
    <row r="130" spans="1:5">
      <c r="A130" s="19" t="s">
        <v>73</v>
      </c>
      <c r="B130" s="18">
        <v>18</v>
      </c>
      <c r="C130" s="8">
        <v>0</v>
      </c>
      <c r="D130" s="9">
        <f t="shared" si="2"/>
        <v>0</v>
      </c>
      <c r="E130" s="13"/>
    </row>
    <row r="131" spans="1:5">
      <c r="A131" s="14" t="s">
        <v>88</v>
      </c>
      <c r="B131" s="16"/>
      <c r="C131" s="8">
        <v>0</v>
      </c>
      <c r="D131" s="9"/>
      <c r="E131" s="13"/>
    </row>
    <row r="132" spans="1:5">
      <c r="A132" s="14" t="s">
        <v>14</v>
      </c>
      <c r="B132" s="16"/>
      <c r="C132" s="8">
        <v>0</v>
      </c>
      <c r="D132" s="9"/>
      <c r="E132" s="13"/>
    </row>
    <row r="133" spans="1:5">
      <c r="A133" s="14" t="s">
        <v>89</v>
      </c>
      <c r="B133" s="16"/>
      <c r="C133" s="8">
        <v>0</v>
      </c>
      <c r="D133" s="9"/>
      <c r="E133" s="13"/>
    </row>
    <row r="134" spans="1:5">
      <c r="A134" s="11" t="s">
        <v>90</v>
      </c>
      <c r="B134" s="16">
        <v>82</v>
      </c>
      <c r="C134" s="8">
        <v>0</v>
      </c>
      <c r="D134" s="9"/>
      <c r="E134" s="13"/>
    </row>
    <row r="135" spans="1:5">
      <c r="A135" s="14" t="s">
        <v>91</v>
      </c>
      <c r="B135" s="16"/>
      <c r="C135" s="8">
        <v>0</v>
      </c>
      <c r="D135" s="9"/>
      <c r="E135" s="13"/>
    </row>
    <row r="136" spans="1:5">
      <c r="A136" s="15" t="s">
        <v>92</v>
      </c>
      <c r="B136" s="16">
        <v>82</v>
      </c>
      <c r="C136" s="8">
        <v>0</v>
      </c>
      <c r="D136" s="9">
        <f t="shared" ref="D135:D198" si="3">C136/B136*100</f>
        <v>0</v>
      </c>
      <c r="E136" s="13"/>
    </row>
    <row r="137" spans="1:5">
      <c r="A137" s="11" t="s">
        <v>93</v>
      </c>
      <c r="B137" s="16">
        <v>1035</v>
      </c>
      <c r="C137" s="8">
        <f>SUM(C138:C145)</f>
        <v>1216</v>
      </c>
      <c r="D137" s="9">
        <f t="shared" si="3"/>
        <v>117.487922705314</v>
      </c>
      <c r="E137" s="13"/>
    </row>
    <row r="138" spans="1:5">
      <c r="A138" s="14" t="s">
        <v>9</v>
      </c>
      <c r="B138" s="16">
        <v>722</v>
      </c>
      <c r="C138" s="8">
        <v>716</v>
      </c>
      <c r="D138" s="9">
        <f t="shared" si="3"/>
        <v>99.1689750692521</v>
      </c>
      <c r="E138" s="13"/>
    </row>
    <row r="139" spans="1:5">
      <c r="A139" s="14" t="s">
        <v>94</v>
      </c>
      <c r="B139" s="16"/>
      <c r="C139" s="8">
        <v>0</v>
      </c>
      <c r="D139" s="9"/>
      <c r="E139" s="13"/>
    </row>
    <row r="140" spans="1:5">
      <c r="A140" s="14" t="s">
        <v>95</v>
      </c>
      <c r="B140" s="16"/>
      <c r="C140" s="8">
        <v>0</v>
      </c>
      <c r="D140" s="9"/>
      <c r="E140" s="13"/>
    </row>
    <row r="141" spans="1:5">
      <c r="A141" s="14" t="s">
        <v>96</v>
      </c>
      <c r="B141" s="16"/>
      <c r="C141" s="8">
        <v>0</v>
      </c>
      <c r="D141" s="9"/>
      <c r="E141" s="13"/>
    </row>
    <row r="142" spans="1:5">
      <c r="A142" s="14" t="s">
        <v>97</v>
      </c>
      <c r="B142" s="16"/>
      <c r="C142" s="8">
        <v>0</v>
      </c>
      <c r="D142" s="9"/>
      <c r="E142" s="13"/>
    </row>
    <row r="143" spans="1:5">
      <c r="A143" s="15" t="s">
        <v>98</v>
      </c>
      <c r="B143" s="16"/>
      <c r="C143" s="8">
        <v>0</v>
      </c>
      <c r="D143" s="9"/>
      <c r="E143" s="13"/>
    </row>
    <row r="144" spans="1:5">
      <c r="A144" s="14" t="s">
        <v>14</v>
      </c>
      <c r="B144" s="16"/>
      <c r="C144" s="8">
        <v>0</v>
      </c>
      <c r="D144" s="9"/>
      <c r="E144" s="13"/>
    </row>
    <row r="145" spans="1:5">
      <c r="A145" s="14" t="s">
        <v>99</v>
      </c>
      <c r="B145" s="16">
        <v>313</v>
      </c>
      <c r="C145" s="8">
        <v>500</v>
      </c>
      <c r="D145" s="9">
        <f t="shared" si="3"/>
        <v>159.744408945687</v>
      </c>
      <c r="E145" s="13"/>
    </row>
    <row r="146" spans="1:5">
      <c r="A146" s="7" t="s">
        <v>100</v>
      </c>
      <c r="B146" s="8">
        <v>69085</v>
      </c>
      <c r="C146" s="8">
        <f>C147+C150+C156+C162+C165+C168+C171</f>
        <v>75838</v>
      </c>
      <c r="D146" s="9">
        <f t="shared" si="3"/>
        <v>109.774914959832</v>
      </c>
      <c r="E146" s="13"/>
    </row>
    <row r="147" spans="1:5">
      <c r="A147" s="11" t="s">
        <v>101</v>
      </c>
      <c r="B147" s="16">
        <v>1815</v>
      </c>
      <c r="C147" s="8">
        <v>204</v>
      </c>
      <c r="D147" s="9">
        <f t="shared" si="3"/>
        <v>11.2396694214876</v>
      </c>
      <c r="E147" s="13"/>
    </row>
    <row r="148" spans="1:5">
      <c r="A148" s="14" t="s">
        <v>9</v>
      </c>
      <c r="B148" s="16">
        <v>1815</v>
      </c>
      <c r="C148" s="8">
        <v>204</v>
      </c>
      <c r="D148" s="9">
        <f t="shared" si="3"/>
        <v>11.2396694214876</v>
      </c>
      <c r="E148" s="13"/>
    </row>
    <row r="149" spans="1:5">
      <c r="A149" s="14" t="s">
        <v>102</v>
      </c>
      <c r="B149" s="16"/>
      <c r="C149" s="8">
        <v>0</v>
      </c>
      <c r="D149" s="9"/>
      <c r="E149" s="13"/>
    </row>
    <row r="150" spans="1:5">
      <c r="A150" s="11" t="s">
        <v>103</v>
      </c>
      <c r="B150" s="16">
        <v>62937</v>
      </c>
      <c r="C150" s="8">
        <f>SUM(C151:C155)</f>
        <v>71106</v>
      </c>
      <c r="D150" s="9">
        <f t="shared" si="3"/>
        <v>112.97964631298</v>
      </c>
      <c r="E150" s="13"/>
    </row>
    <row r="151" spans="1:5">
      <c r="A151" s="14" t="s">
        <v>104</v>
      </c>
      <c r="B151" s="16">
        <v>1242</v>
      </c>
      <c r="C151" s="8">
        <v>3022</v>
      </c>
      <c r="D151" s="9">
        <f t="shared" si="3"/>
        <v>243.317230273752</v>
      </c>
      <c r="E151" s="13"/>
    </row>
    <row r="152" spans="1:5">
      <c r="A152" s="14" t="s">
        <v>105</v>
      </c>
      <c r="B152" s="16">
        <v>34288</v>
      </c>
      <c r="C152" s="8">
        <v>37247</v>
      </c>
      <c r="D152" s="9">
        <f t="shared" si="3"/>
        <v>108.62984134391</v>
      </c>
      <c r="E152" s="13"/>
    </row>
    <row r="153" spans="1:5">
      <c r="A153" s="14" t="s">
        <v>106</v>
      </c>
      <c r="B153" s="16">
        <v>18475</v>
      </c>
      <c r="C153" s="8">
        <v>16200</v>
      </c>
      <c r="D153" s="9">
        <f t="shared" si="3"/>
        <v>87.6860622462788</v>
      </c>
      <c r="E153" s="13"/>
    </row>
    <row r="154" spans="1:5">
      <c r="A154" s="14" t="s">
        <v>107</v>
      </c>
      <c r="B154" s="16">
        <v>8417</v>
      </c>
      <c r="C154" s="8">
        <v>11136</v>
      </c>
      <c r="D154" s="9">
        <f t="shared" si="3"/>
        <v>132.303671141737</v>
      </c>
      <c r="E154" s="13"/>
    </row>
    <row r="155" spans="1:5">
      <c r="A155" s="14" t="s">
        <v>108</v>
      </c>
      <c r="B155" s="16">
        <v>515</v>
      </c>
      <c r="C155" s="8">
        <v>3501</v>
      </c>
      <c r="D155" s="9">
        <f t="shared" si="3"/>
        <v>679.805825242718</v>
      </c>
      <c r="E155" s="13"/>
    </row>
    <row r="156" spans="1:5">
      <c r="A156" s="11" t="s">
        <v>109</v>
      </c>
      <c r="B156" s="16">
        <v>2144</v>
      </c>
      <c r="C156" s="8">
        <v>2722</v>
      </c>
      <c r="D156" s="9">
        <f t="shared" si="3"/>
        <v>126.958955223881</v>
      </c>
      <c r="E156" s="13"/>
    </row>
    <row r="157" spans="1:5">
      <c r="A157" s="14" t="s">
        <v>110</v>
      </c>
      <c r="B157" s="16">
        <v>1995</v>
      </c>
      <c r="C157" s="8">
        <v>2581</v>
      </c>
      <c r="D157" s="9">
        <f t="shared" si="3"/>
        <v>129.37343358396</v>
      </c>
      <c r="E157" s="13"/>
    </row>
    <row r="158" spans="1:5">
      <c r="A158" s="14" t="s">
        <v>111</v>
      </c>
      <c r="B158" s="16">
        <v>149</v>
      </c>
      <c r="C158" s="8">
        <v>140</v>
      </c>
      <c r="D158" s="9">
        <f t="shared" si="3"/>
        <v>93.9597315436242</v>
      </c>
      <c r="E158" s="13"/>
    </row>
    <row r="159" spans="1:5">
      <c r="A159" s="11" t="s">
        <v>112</v>
      </c>
      <c r="B159" s="16"/>
      <c r="C159" s="8">
        <v>0</v>
      </c>
      <c r="D159" s="9"/>
      <c r="E159" s="13"/>
    </row>
    <row r="160" spans="1:5">
      <c r="A160" s="14" t="s">
        <v>113</v>
      </c>
      <c r="B160" s="16"/>
      <c r="C160" s="8">
        <v>0</v>
      </c>
      <c r="D160" s="9"/>
      <c r="E160" s="13"/>
    </row>
    <row r="161" spans="1:5">
      <c r="A161" s="14" t="s">
        <v>114</v>
      </c>
      <c r="B161" s="16"/>
      <c r="C161" s="8">
        <v>0</v>
      </c>
      <c r="D161" s="9"/>
      <c r="E161" s="13"/>
    </row>
    <row r="162" spans="1:5">
      <c r="A162" s="11" t="s">
        <v>115</v>
      </c>
      <c r="B162" s="16">
        <v>793</v>
      </c>
      <c r="C162" s="8">
        <f>SUM(C163:C164)</f>
        <v>630</v>
      </c>
      <c r="D162" s="9">
        <f t="shared" si="3"/>
        <v>79.4451450189155</v>
      </c>
      <c r="E162" s="13"/>
    </row>
    <row r="163" spans="1:5">
      <c r="A163" s="14" t="s">
        <v>116</v>
      </c>
      <c r="B163" s="16">
        <v>793</v>
      </c>
      <c r="C163" s="8">
        <v>630</v>
      </c>
      <c r="D163" s="9">
        <f t="shared" si="3"/>
        <v>79.4451450189155</v>
      </c>
      <c r="E163" s="13"/>
    </row>
    <row r="164" spans="1:5">
      <c r="A164" s="15" t="s">
        <v>117</v>
      </c>
      <c r="B164" s="16"/>
      <c r="C164" s="8">
        <v>0</v>
      </c>
      <c r="D164" s="9"/>
      <c r="E164" s="13"/>
    </row>
    <row r="165" spans="1:5">
      <c r="A165" s="11" t="s">
        <v>118</v>
      </c>
      <c r="B165" s="16">
        <v>918</v>
      </c>
      <c r="C165" s="8">
        <v>898</v>
      </c>
      <c r="D165" s="9">
        <f t="shared" si="3"/>
        <v>97.8213507625272</v>
      </c>
      <c r="E165" s="13"/>
    </row>
    <row r="166" spans="1:5">
      <c r="A166" s="14" t="s">
        <v>119</v>
      </c>
      <c r="B166" s="16">
        <v>405</v>
      </c>
      <c r="C166" s="8">
        <v>374</v>
      </c>
      <c r="D166" s="9">
        <f t="shared" si="3"/>
        <v>92.3456790123457</v>
      </c>
      <c r="E166" s="13"/>
    </row>
    <row r="167" spans="1:5">
      <c r="A167" s="14" t="s">
        <v>120</v>
      </c>
      <c r="B167" s="16">
        <v>513</v>
      </c>
      <c r="C167" s="8">
        <v>524</v>
      </c>
      <c r="D167" s="9">
        <f t="shared" si="3"/>
        <v>102.144249512671</v>
      </c>
      <c r="E167" s="13"/>
    </row>
    <row r="168" spans="1:5">
      <c r="A168" s="11" t="s">
        <v>121</v>
      </c>
      <c r="B168" s="16">
        <v>190</v>
      </c>
      <c r="C168" s="8">
        <v>278</v>
      </c>
      <c r="D168" s="9">
        <f t="shared" si="3"/>
        <v>146.315789473684</v>
      </c>
      <c r="E168" s="13"/>
    </row>
    <row r="169" spans="1:5">
      <c r="A169" s="14" t="s">
        <v>122</v>
      </c>
      <c r="B169" s="16"/>
      <c r="C169" s="8">
        <v>278</v>
      </c>
      <c r="D169" s="9"/>
      <c r="E169" s="13"/>
    </row>
    <row r="170" spans="1:5">
      <c r="A170" s="14" t="s">
        <v>123</v>
      </c>
      <c r="B170" s="16">
        <v>190</v>
      </c>
      <c r="C170" s="8">
        <v>0</v>
      </c>
      <c r="D170" s="9">
        <f t="shared" si="3"/>
        <v>0</v>
      </c>
      <c r="E170" s="13"/>
    </row>
    <row r="171" spans="1:5">
      <c r="A171" s="11" t="s">
        <v>124</v>
      </c>
      <c r="B171" s="16">
        <v>288</v>
      </c>
      <c r="C171" s="8">
        <v>0</v>
      </c>
      <c r="D171" s="9">
        <f t="shared" si="3"/>
        <v>0</v>
      </c>
      <c r="E171" s="13"/>
    </row>
    <row r="172" spans="1:5">
      <c r="A172" s="14" t="s">
        <v>124</v>
      </c>
      <c r="B172" s="16">
        <v>288</v>
      </c>
      <c r="C172" s="8">
        <v>0</v>
      </c>
      <c r="D172" s="9">
        <f t="shared" si="3"/>
        <v>0</v>
      </c>
      <c r="E172" s="13"/>
    </row>
    <row r="173" spans="1:5">
      <c r="A173" s="7" t="s">
        <v>125</v>
      </c>
      <c r="B173" s="8">
        <v>180</v>
      </c>
      <c r="C173" s="8">
        <v>141</v>
      </c>
      <c r="D173" s="9">
        <f t="shared" si="3"/>
        <v>78.3333333333333</v>
      </c>
      <c r="E173" s="13"/>
    </row>
    <row r="174" spans="1:5">
      <c r="A174" s="11" t="s">
        <v>126</v>
      </c>
      <c r="B174" s="16">
        <v>180</v>
      </c>
      <c r="C174" s="8">
        <v>0</v>
      </c>
      <c r="D174" s="9">
        <f t="shared" si="3"/>
        <v>0</v>
      </c>
      <c r="E174" s="13"/>
    </row>
    <row r="175" spans="1:5">
      <c r="A175" s="14" t="s">
        <v>9</v>
      </c>
      <c r="B175" s="16">
        <v>180</v>
      </c>
      <c r="C175" s="8">
        <v>0</v>
      </c>
      <c r="D175" s="9">
        <f t="shared" si="3"/>
        <v>0</v>
      </c>
      <c r="E175" s="13"/>
    </row>
    <row r="176" spans="1:5">
      <c r="A176" s="11" t="s">
        <v>127</v>
      </c>
      <c r="B176" s="16"/>
      <c r="C176" s="8">
        <v>0</v>
      </c>
      <c r="D176" s="9"/>
      <c r="E176" s="13"/>
    </row>
    <row r="177" spans="1:5">
      <c r="A177" s="14" t="s">
        <v>128</v>
      </c>
      <c r="B177" s="16"/>
      <c r="C177" s="8">
        <v>0</v>
      </c>
      <c r="D177" s="9"/>
      <c r="E177" s="13"/>
    </row>
    <row r="178" spans="1:5">
      <c r="A178" s="11" t="s">
        <v>129</v>
      </c>
      <c r="B178" s="16"/>
      <c r="C178" s="8">
        <v>0</v>
      </c>
      <c r="D178" s="9"/>
      <c r="E178" s="13"/>
    </row>
    <row r="179" spans="1:5">
      <c r="A179" s="14" t="s">
        <v>130</v>
      </c>
      <c r="B179" s="16"/>
      <c r="C179" s="8">
        <v>0</v>
      </c>
      <c r="D179" s="9"/>
      <c r="E179" s="13"/>
    </row>
    <row r="180" spans="1:5">
      <c r="A180" s="19" t="s">
        <v>131</v>
      </c>
      <c r="B180" s="16"/>
      <c r="C180" s="8">
        <v>0</v>
      </c>
      <c r="D180" s="9"/>
      <c r="E180" s="13"/>
    </row>
    <row r="181" spans="1:5">
      <c r="A181" s="15" t="s">
        <v>132</v>
      </c>
      <c r="B181" s="16"/>
      <c r="C181" s="8">
        <v>0</v>
      </c>
      <c r="D181" s="9"/>
      <c r="E181" s="13"/>
    </row>
    <row r="182" spans="1:5">
      <c r="A182" s="11" t="s">
        <v>133</v>
      </c>
      <c r="B182" s="16"/>
      <c r="C182" s="8">
        <v>141</v>
      </c>
      <c r="D182" s="9"/>
      <c r="E182" s="13"/>
    </row>
    <row r="183" spans="1:5">
      <c r="A183" s="14" t="s">
        <v>128</v>
      </c>
      <c r="B183" s="16"/>
      <c r="C183" s="8">
        <v>131</v>
      </c>
      <c r="D183" s="9"/>
      <c r="E183" s="13"/>
    </row>
    <row r="184" spans="1:5">
      <c r="A184" s="14" t="s">
        <v>134</v>
      </c>
      <c r="B184" s="16"/>
      <c r="C184" s="8">
        <v>10</v>
      </c>
      <c r="D184" s="9"/>
      <c r="E184" s="13"/>
    </row>
    <row r="185" spans="1:5">
      <c r="A185" s="11" t="s">
        <v>135</v>
      </c>
      <c r="B185" s="16"/>
      <c r="C185" s="8">
        <v>0</v>
      </c>
      <c r="D185" s="9"/>
      <c r="E185" s="13"/>
    </row>
    <row r="186" spans="1:5">
      <c r="A186" s="11" t="s">
        <v>136</v>
      </c>
      <c r="B186" s="16">
        <v>0</v>
      </c>
      <c r="C186" s="8">
        <v>0</v>
      </c>
      <c r="D186" s="9"/>
      <c r="E186" s="13"/>
    </row>
    <row r="187" spans="1:5">
      <c r="A187" s="14" t="s">
        <v>136</v>
      </c>
      <c r="B187" s="16"/>
      <c r="C187" s="8">
        <v>0</v>
      </c>
      <c r="D187" s="9"/>
      <c r="E187" s="13"/>
    </row>
    <row r="188" spans="1:5">
      <c r="A188" s="7" t="s">
        <v>137</v>
      </c>
      <c r="B188" s="8">
        <v>4837</v>
      </c>
      <c r="C188" s="8">
        <f>C189+C198+C202+C209+C211+C215</f>
        <v>4560</v>
      </c>
      <c r="D188" s="9">
        <f t="shared" si="3"/>
        <v>94.2733099028323</v>
      </c>
      <c r="E188" s="13"/>
    </row>
    <row r="189" spans="1:5">
      <c r="A189" s="11" t="s">
        <v>138</v>
      </c>
      <c r="B189" s="16">
        <v>2603</v>
      </c>
      <c r="C189" s="8">
        <f>SUM(C190:C197)</f>
        <v>2482</v>
      </c>
      <c r="D189" s="9">
        <f t="shared" si="3"/>
        <v>95.351517479831</v>
      </c>
      <c r="E189" s="13"/>
    </row>
    <row r="190" spans="1:5">
      <c r="A190" s="14" t="s">
        <v>9</v>
      </c>
      <c r="B190" s="16">
        <v>116</v>
      </c>
      <c r="C190" s="8">
        <v>110</v>
      </c>
      <c r="D190" s="9">
        <f t="shared" si="3"/>
        <v>94.8275862068966</v>
      </c>
      <c r="E190" s="13"/>
    </row>
    <row r="191" spans="1:5">
      <c r="A191" s="14" t="s">
        <v>139</v>
      </c>
      <c r="B191" s="16">
        <v>144</v>
      </c>
      <c r="C191" s="8">
        <v>136</v>
      </c>
      <c r="D191" s="9">
        <f t="shared" si="3"/>
        <v>94.4444444444444</v>
      </c>
      <c r="E191" s="13"/>
    </row>
    <row r="192" spans="1:5">
      <c r="A192" s="14" t="s">
        <v>140</v>
      </c>
      <c r="B192" s="16">
        <v>900</v>
      </c>
      <c r="C192" s="8">
        <v>851</v>
      </c>
      <c r="D192" s="9">
        <f t="shared" si="3"/>
        <v>94.5555555555556</v>
      </c>
      <c r="E192" s="13"/>
    </row>
    <row r="193" spans="1:5">
      <c r="A193" s="14" t="s">
        <v>141</v>
      </c>
      <c r="B193" s="16">
        <v>253</v>
      </c>
      <c r="C193" s="8">
        <v>249</v>
      </c>
      <c r="D193" s="9">
        <f t="shared" si="3"/>
        <v>98.4189723320158</v>
      </c>
      <c r="E193" s="13"/>
    </row>
    <row r="194" spans="1:5">
      <c r="A194" s="15" t="s">
        <v>142</v>
      </c>
      <c r="B194" s="16"/>
      <c r="C194" s="8">
        <v>10</v>
      </c>
      <c r="D194" s="9"/>
      <c r="E194" s="13"/>
    </row>
    <row r="195" spans="1:5">
      <c r="A195" s="14" t="s">
        <v>143</v>
      </c>
      <c r="B195" s="16">
        <v>1</v>
      </c>
      <c r="C195" s="8">
        <v>1</v>
      </c>
      <c r="D195" s="9">
        <f t="shared" si="3"/>
        <v>100</v>
      </c>
      <c r="E195" s="13"/>
    </row>
    <row r="196" spans="1:5">
      <c r="A196" s="14" t="s">
        <v>144</v>
      </c>
      <c r="B196" s="16">
        <v>193</v>
      </c>
      <c r="C196" s="8">
        <v>177</v>
      </c>
      <c r="D196" s="9">
        <f t="shared" si="3"/>
        <v>91.7098445595855</v>
      </c>
      <c r="E196" s="13"/>
    </row>
    <row r="197" spans="1:5">
      <c r="A197" s="14" t="s">
        <v>145</v>
      </c>
      <c r="B197" s="16">
        <v>996</v>
      </c>
      <c r="C197" s="8">
        <v>948</v>
      </c>
      <c r="D197" s="9">
        <f t="shared" si="3"/>
        <v>95.1807228915663</v>
      </c>
      <c r="E197" s="13"/>
    </row>
    <row r="198" spans="1:5">
      <c r="A198" s="11" t="s">
        <v>146</v>
      </c>
      <c r="B198" s="16">
        <v>257</v>
      </c>
      <c r="C198" s="8">
        <f>SUM(C199:C201)</f>
        <v>198</v>
      </c>
      <c r="D198" s="9">
        <f t="shared" si="3"/>
        <v>77.0428015564202</v>
      </c>
      <c r="E198" s="13"/>
    </row>
    <row r="199" spans="1:5">
      <c r="A199" s="14" t="s">
        <v>147</v>
      </c>
      <c r="B199" s="16">
        <v>155</v>
      </c>
      <c r="C199" s="8">
        <v>74</v>
      </c>
      <c r="D199" s="9">
        <f t="shared" ref="D199:D262" si="4">C199/B199*100</f>
        <v>47.741935483871</v>
      </c>
      <c r="E199" s="13"/>
    </row>
    <row r="200" spans="1:5">
      <c r="A200" s="14" t="s">
        <v>148</v>
      </c>
      <c r="B200" s="16">
        <v>102</v>
      </c>
      <c r="C200" s="8">
        <v>124</v>
      </c>
      <c r="D200" s="9">
        <f t="shared" si="4"/>
        <v>121.56862745098</v>
      </c>
      <c r="E200" s="13"/>
    </row>
    <row r="201" spans="1:5">
      <c r="A201" s="15" t="s">
        <v>149</v>
      </c>
      <c r="B201" s="16"/>
      <c r="C201" s="8">
        <v>0</v>
      </c>
      <c r="D201" s="9"/>
      <c r="E201" s="13"/>
    </row>
    <row r="202" spans="1:5">
      <c r="A202" s="11" t="s">
        <v>150</v>
      </c>
      <c r="B202" s="16">
        <v>557</v>
      </c>
      <c r="C202" s="8">
        <f>SUM(C203:C208)</f>
        <v>684</v>
      </c>
      <c r="D202" s="9">
        <f t="shared" si="4"/>
        <v>122.800718132855</v>
      </c>
      <c r="E202" s="13"/>
    </row>
    <row r="203" spans="1:5">
      <c r="A203" s="14" t="s">
        <v>151</v>
      </c>
      <c r="B203" s="16"/>
      <c r="C203" s="8">
        <v>0</v>
      </c>
      <c r="D203" s="9"/>
      <c r="E203" s="13"/>
    </row>
    <row r="204" spans="1:5">
      <c r="A204" s="14" t="s">
        <v>152</v>
      </c>
      <c r="B204" s="16"/>
      <c r="C204" s="8">
        <v>0</v>
      </c>
      <c r="D204" s="9"/>
      <c r="E204" s="13"/>
    </row>
    <row r="205" spans="1:5">
      <c r="A205" s="14" t="s">
        <v>153</v>
      </c>
      <c r="B205" s="16">
        <v>493</v>
      </c>
      <c r="C205" s="8">
        <v>462</v>
      </c>
      <c r="D205" s="9">
        <f t="shared" si="4"/>
        <v>93.7119675456389</v>
      </c>
      <c r="E205" s="13"/>
    </row>
    <row r="206" spans="1:5">
      <c r="A206" s="14" t="s">
        <v>154</v>
      </c>
      <c r="B206" s="16">
        <v>24</v>
      </c>
      <c r="C206" s="8">
        <v>222</v>
      </c>
      <c r="D206" s="9">
        <f t="shared" si="4"/>
        <v>925</v>
      </c>
      <c r="E206" s="13"/>
    </row>
    <row r="207" spans="1:5">
      <c r="A207" s="14" t="s">
        <v>155</v>
      </c>
      <c r="B207" s="16"/>
      <c r="C207" s="8">
        <v>0</v>
      </c>
      <c r="D207" s="9"/>
      <c r="E207" s="13"/>
    </row>
    <row r="208" spans="1:5">
      <c r="A208" s="14" t="s">
        <v>156</v>
      </c>
      <c r="B208" s="16">
        <v>40</v>
      </c>
      <c r="C208" s="8">
        <v>0</v>
      </c>
      <c r="D208" s="9">
        <f t="shared" si="4"/>
        <v>0</v>
      </c>
      <c r="E208" s="13"/>
    </row>
    <row r="209" spans="1:5">
      <c r="A209" s="11" t="s">
        <v>157</v>
      </c>
      <c r="B209" s="16"/>
      <c r="C209" s="8">
        <v>0</v>
      </c>
      <c r="D209" s="9"/>
      <c r="E209" s="13"/>
    </row>
    <row r="210" spans="1:5">
      <c r="A210" s="14" t="s">
        <v>9</v>
      </c>
      <c r="B210" s="16"/>
      <c r="C210" s="8">
        <v>0</v>
      </c>
      <c r="D210" s="9"/>
      <c r="E210" s="13"/>
    </row>
    <row r="211" spans="1:5">
      <c r="A211" s="11" t="s">
        <v>158</v>
      </c>
      <c r="B211" s="16">
        <v>1420</v>
      </c>
      <c r="C211" s="8">
        <v>1196</v>
      </c>
      <c r="D211" s="9">
        <f t="shared" si="4"/>
        <v>84.225352112676</v>
      </c>
      <c r="E211" s="13"/>
    </row>
    <row r="212" spans="1:5">
      <c r="A212" s="15" t="s">
        <v>9</v>
      </c>
      <c r="B212" s="16"/>
      <c r="C212" s="8">
        <v>0</v>
      </c>
      <c r="D212" s="9"/>
      <c r="E212" s="13"/>
    </row>
    <row r="213" spans="1:5">
      <c r="A213" s="14" t="s">
        <v>159</v>
      </c>
      <c r="B213" s="16">
        <v>1397</v>
      </c>
      <c r="C213" s="8">
        <v>1139</v>
      </c>
      <c r="D213" s="9">
        <f t="shared" si="4"/>
        <v>81.5318539727989</v>
      </c>
      <c r="E213" s="13"/>
    </row>
    <row r="214" spans="1:5">
      <c r="A214" s="14" t="s">
        <v>160</v>
      </c>
      <c r="B214" s="16">
        <v>23</v>
      </c>
      <c r="C214" s="8">
        <v>57</v>
      </c>
      <c r="D214" s="9">
        <f t="shared" si="4"/>
        <v>247.826086956522</v>
      </c>
      <c r="E214" s="13"/>
    </row>
    <row r="215" spans="1:5">
      <c r="A215" s="11" t="s">
        <v>161</v>
      </c>
      <c r="B215" s="16"/>
      <c r="C215" s="8">
        <v>0</v>
      </c>
      <c r="D215" s="9"/>
      <c r="E215" s="13"/>
    </row>
    <row r="216" spans="1:5">
      <c r="A216" s="14" t="s">
        <v>161</v>
      </c>
      <c r="B216" s="16"/>
      <c r="C216" s="8">
        <v>0</v>
      </c>
      <c r="D216" s="9"/>
      <c r="E216" s="13"/>
    </row>
    <row r="217" spans="1:5">
      <c r="A217" s="7" t="s">
        <v>162</v>
      </c>
      <c r="B217" s="8">
        <v>203994</v>
      </c>
      <c r="C217" s="8">
        <f>C218+C229+C236+C245+C247+C255+C262+C267+C274+C280+C282+C285+C288+C291+C294+C297+C301</f>
        <v>211907</v>
      </c>
      <c r="D217" s="9">
        <f t="shared" si="4"/>
        <v>103.879035657912</v>
      </c>
      <c r="E217" s="13"/>
    </row>
    <row r="218" spans="1:5">
      <c r="A218" s="11" t="s">
        <v>163</v>
      </c>
      <c r="B218" s="16">
        <v>2721</v>
      </c>
      <c r="C218" s="8">
        <v>3053</v>
      </c>
      <c r="D218" s="9">
        <f t="shared" si="4"/>
        <v>112.201396545388</v>
      </c>
      <c r="E218" s="13"/>
    </row>
    <row r="219" spans="1:5">
      <c r="A219" s="14" t="s">
        <v>9</v>
      </c>
      <c r="B219" s="16">
        <v>409</v>
      </c>
      <c r="C219" s="8">
        <v>409</v>
      </c>
      <c r="D219" s="9">
        <f t="shared" si="4"/>
        <v>100</v>
      </c>
      <c r="E219" s="13"/>
    </row>
    <row r="220" spans="1:5">
      <c r="A220" s="14" t="s">
        <v>164</v>
      </c>
      <c r="B220" s="16">
        <v>10</v>
      </c>
      <c r="C220" s="8">
        <v>0</v>
      </c>
      <c r="D220" s="9">
        <f t="shared" si="4"/>
        <v>0</v>
      </c>
      <c r="E220" s="13"/>
    </row>
    <row r="221" spans="1:5">
      <c r="A221" s="14" t="s">
        <v>165</v>
      </c>
      <c r="B221" s="16">
        <v>81</v>
      </c>
      <c r="C221" s="8">
        <v>90</v>
      </c>
      <c r="D221" s="9">
        <f t="shared" si="4"/>
        <v>111.111111111111</v>
      </c>
      <c r="E221" s="13"/>
    </row>
    <row r="222" spans="1:5">
      <c r="A222" s="14" t="s">
        <v>166</v>
      </c>
      <c r="B222" s="16">
        <v>262</v>
      </c>
      <c r="C222" s="8">
        <v>240</v>
      </c>
      <c r="D222" s="9">
        <f t="shared" si="4"/>
        <v>91.6030534351145</v>
      </c>
      <c r="E222" s="13"/>
    </row>
    <row r="223" spans="1:5">
      <c r="A223" s="14" t="s">
        <v>167</v>
      </c>
      <c r="B223" s="16">
        <v>695</v>
      </c>
      <c r="C223" s="8">
        <v>655</v>
      </c>
      <c r="D223" s="9">
        <f t="shared" si="4"/>
        <v>94.2446043165468</v>
      </c>
      <c r="E223" s="13"/>
    </row>
    <row r="224" spans="1:5">
      <c r="A224" s="15" t="s">
        <v>168</v>
      </c>
      <c r="B224" s="16"/>
      <c r="C224" s="8">
        <v>0</v>
      </c>
      <c r="D224" s="9"/>
      <c r="E224" s="13"/>
    </row>
    <row r="225" spans="1:5">
      <c r="A225" s="14" t="s">
        <v>169</v>
      </c>
      <c r="B225" s="16">
        <v>38</v>
      </c>
      <c r="C225" s="8">
        <v>39</v>
      </c>
      <c r="D225" s="9">
        <f t="shared" si="4"/>
        <v>102.631578947368</v>
      </c>
      <c r="E225" s="13"/>
    </row>
    <row r="226" spans="1:5">
      <c r="A226" s="14" t="s">
        <v>170</v>
      </c>
      <c r="B226" s="16">
        <v>51</v>
      </c>
      <c r="C226" s="8">
        <v>59</v>
      </c>
      <c r="D226" s="9">
        <f t="shared" si="4"/>
        <v>115.686274509804</v>
      </c>
      <c r="E226" s="13"/>
    </row>
    <row r="227" spans="1:5">
      <c r="A227" s="14" t="s">
        <v>14</v>
      </c>
      <c r="B227" s="16">
        <v>169</v>
      </c>
      <c r="C227" s="8">
        <v>172</v>
      </c>
      <c r="D227" s="9">
        <f t="shared" si="4"/>
        <v>101.775147928994</v>
      </c>
      <c r="E227" s="13"/>
    </row>
    <row r="228" spans="1:5">
      <c r="A228" s="14" t="s">
        <v>171</v>
      </c>
      <c r="B228" s="16">
        <v>1006</v>
      </c>
      <c r="C228" s="8">
        <v>1389</v>
      </c>
      <c r="D228" s="9">
        <f t="shared" si="4"/>
        <v>138.071570576541</v>
      </c>
      <c r="E228" s="13"/>
    </row>
    <row r="229" spans="1:5">
      <c r="A229" s="11" t="s">
        <v>172</v>
      </c>
      <c r="B229" s="16">
        <v>663</v>
      </c>
      <c r="C229" s="8">
        <v>614</v>
      </c>
      <c r="D229" s="9">
        <f t="shared" si="4"/>
        <v>92.6093514328808</v>
      </c>
      <c r="E229" s="13"/>
    </row>
    <row r="230" spans="1:5">
      <c r="A230" s="14" t="s">
        <v>9</v>
      </c>
      <c r="B230" s="16">
        <v>115</v>
      </c>
      <c r="C230" s="8">
        <v>112</v>
      </c>
      <c r="D230" s="9">
        <f t="shared" si="4"/>
        <v>97.3913043478261</v>
      </c>
      <c r="E230" s="13"/>
    </row>
    <row r="231" spans="1:5">
      <c r="A231" s="14" t="s">
        <v>173</v>
      </c>
      <c r="B231" s="16">
        <v>9</v>
      </c>
      <c r="C231" s="8">
        <v>9</v>
      </c>
      <c r="D231" s="9">
        <f t="shared" si="4"/>
        <v>100</v>
      </c>
      <c r="E231" s="13"/>
    </row>
    <row r="232" spans="1:5">
      <c r="A232" s="15" t="s">
        <v>174</v>
      </c>
      <c r="B232" s="16">
        <v>25</v>
      </c>
      <c r="C232" s="8">
        <v>0</v>
      </c>
      <c r="D232" s="9">
        <f t="shared" si="4"/>
        <v>0</v>
      </c>
      <c r="E232" s="13"/>
    </row>
    <row r="233" spans="1:5">
      <c r="A233" s="14" t="s">
        <v>175</v>
      </c>
      <c r="B233" s="16"/>
      <c r="C233" s="8">
        <v>0</v>
      </c>
      <c r="D233" s="9"/>
      <c r="E233" s="13"/>
    </row>
    <row r="234" spans="1:5">
      <c r="A234" s="15" t="s">
        <v>176</v>
      </c>
      <c r="B234" s="16">
        <v>7</v>
      </c>
      <c r="C234" s="8">
        <v>14</v>
      </c>
      <c r="D234" s="9">
        <f t="shared" si="4"/>
        <v>200</v>
      </c>
      <c r="E234" s="13"/>
    </row>
    <row r="235" spans="1:5">
      <c r="A235" s="14" t="s">
        <v>177</v>
      </c>
      <c r="B235" s="16">
        <v>507</v>
      </c>
      <c r="C235" s="8">
        <v>479</v>
      </c>
      <c r="D235" s="9">
        <f t="shared" si="4"/>
        <v>94.4773175542406</v>
      </c>
      <c r="E235" s="13"/>
    </row>
    <row r="236" spans="1:5">
      <c r="A236" s="11" t="s">
        <v>178</v>
      </c>
      <c r="B236" s="16">
        <v>90890</v>
      </c>
      <c r="C236" s="8">
        <f>SUM(C237:C244)</f>
        <v>102614</v>
      </c>
      <c r="D236" s="9">
        <f t="shared" si="4"/>
        <v>112.899108812851</v>
      </c>
      <c r="E236" s="13"/>
    </row>
    <row r="237" spans="1:5">
      <c r="A237" s="14" t="s">
        <v>179</v>
      </c>
      <c r="B237" s="16"/>
      <c r="C237" s="8">
        <v>0</v>
      </c>
      <c r="D237" s="9"/>
      <c r="E237" s="13"/>
    </row>
    <row r="238" spans="1:5">
      <c r="A238" s="14" t="s">
        <v>180</v>
      </c>
      <c r="B238" s="16"/>
      <c r="C238" s="8">
        <v>0</v>
      </c>
      <c r="D238" s="9"/>
      <c r="E238" s="13"/>
    </row>
    <row r="239" spans="1:5">
      <c r="A239" s="14" t="s">
        <v>181</v>
      </c>
      <c r="B239" s="16">
        <v>208</v>
      </c>
      <c r="C239" s="8">
        <v>179</v>
      </c>
      <c r="D239" s="9">
        <f t="shared" si="4"/>
        <v>86.0576923076923</v>
      </c>
      <c r="E239" s="13"/>
    </row>
    <row r="240" spans="1:5">
      <c r="A240" s="14" t="s">
        <v>182</v>
      </c>
      <c r="B240" s="16">
        <v>20583</v>
      </c>
      <c r="C240" s="8">
        <v>19751</v>
      </c>
      <c r="D240" s="9">
        <f t="shared" si="4"/>
        <v>95.9578292765875</v>
      </c>
      <c r="E240" s="13"/>
    </row>
    <row r="241" spans="1:5">
      <c r="A241" s="14" t="s">
        <v>183</v>
      </c>
      <c r="B241" s="16">
        <v>19449</v>
      </c>
      <c r="C241" s="8">
        <v>14410</v>
      </c>
      <c r="D241" s="9">
        <f t="shared" si="4"/>
        <v>74.0912129158312</v>
      </c>
      <c r="E241" s="13"/>
    </row>
    <row r="242" spans="1:5">
      <c r="A242" s="14" t="s">
        <v>184</v>
      </c>
      <c r="B242" s="16">
        <v>49315</v>
      </c>
      <c r="C242" s="8">
        <v>68274</v>
      </c>
      <c r="D242" s="9">
        <f t="shared" si="4"/>
        <v>138.444692284295</v>
      </c>
      <c r="E242" s="13"/>
    </row>
    <row r="243" spans="1:5">
      <c r="A243" s="14" t="s">
        <v>185</v>
      </c>
      <c r="B243" s="16"/>
      <c r="C243" s="8">
        <v>0</v>
      </c>
      <c r="D243" s="9"/>
      <c r="E243" s="13"/>
    </row>
    <row r="244" spans="1:5">
      <c r="A244" s="15" t="s">
        <v>186</v>
      </c>
      <c r="B244" s="16">
        <v>1335</v>
      </c>
      <c r="C244" s="8">
        <v>0</v>
      </c>
      <c r="D244" s="9">
        <f t="shared" si="4"/>
        <v>0</v>
      </c>
      <c r="E244" s="13"/>
    </row>
    <row r="245" spans="1:5">
      <c r="A245" s="11" t="s">
        <v>187</v>
      </c>
      <c r="B245" s="16">
        <v>1</v>
      </c>
      <c r="C245" s="8">
        <v>40</v>
      </c>
      <c r="D245" s="9">
        <f t="shared" si="4"/>
        <v>4000</v>
      </c>
      <c r="E245" s="13"/>
    </row>
    <row r="246" spans="1:5">
      <c r="A246" s="14" t="s">
        <v>188</v>
      </c>
      <c r="B246" s="16">
        <v>1</v>
      </c>
      <c r="C246" s="8">
        <v>40</v>
      </c>
      <c r="D246" s="9">
        <f t="shared" si="4"/>
        <v>4000</v>
      </c>
      <c r="E246" s="13"/>
    </row>
    <row r="247" spans="1:5">
      <c r="A247" s="11" t="s">
        <v>189</v>
      </c>
      <c r="B247" s="16">
        <v>10580</v>
      </c>
      <c r="C247" s="8">
        <v>5504</v>
      </c>
      <c r="D247" s="9">
        <f t="shared" si="4"/>
        <v>52.0226843100189</v>
      </c>
      <c r="E247" s="13"/>
    </row>
    <row r="248" spans="1:5">
      <c r="A248" s="15" t="s">
        <v>190</v>
      </c>
      <c r="B248" s="16">
        <v>269</v>
      </c>
      <c r="C248" s="8">
        <v>0</v>
      </c>
      <c r="D248" s="9">
        <f t="shared" si="4"/>
        <v>0</v>
      </c>
      <c r="E248" s="13"/>
    </row>
    <row r="249" spans="1:5">
      <c r="A249" s="14" t="s">
        <v>191</v>
      </c>
      <c r="B249" s="16">
        <v>8080</v>
      </c>
      <c r="C249" s="8">
        <v>4058</v>
      </c>
      <c r="D249" s="9">
        <f t="shared" si="4"/>
        <v>50.2227722772277</v>
      </c>
      <c r="E249" s="13"/>
    </row>
    <row r="250" spans="1:5">
      <c r="A250" s="15" t="s">
        <v>192</v>
      </c>
      <c r="B250" s="16"/>
      <c r="C250" s="8">
        <v>0</v>
      </c>
      <c r="D250" s="9"/>
      <c r="E250" s="13"/>
    </row>
    <row r="251" spans="1:5">
      <c r="A251" s="14" t="s">
        <v>193</v>
      </c>
      <c r="B251" s="16">
        <v>2104</v>
      </c>
      <c r="C251" s="8">
        <v>1293</v>
      </c>
      <c r="D251" s="9">
        <f t="shared" si="4"/>
        <v>61.4543726235742</v>
      </c>
      <c r="E251" s="13"/>
    </row>
    <row r="252" spans="1:5">
      <c r="A252" s="14" t="s">
        <v>194</v>
      </c>
      <c r="B252" s="16">
        <v>9</v>
      </c>
      <c r="C252" s="8">
        <v>32</v>
      </c>
      <c r="D252" s="9">
        <f t="shared" si="4"/>
        <v>355.555555555556</v>
      </c>
      <c r="E252" s="13"/>
    </row>
    <row r="253" spans="1:5">
      <c r="A253" s="15" t="s">
        <v>195</v>
      </c>
      <c r="B253" s="16">
        <v>14</v>
      </c>
      <c r="C253" s="8">
        <v>2</v>
      </c>
      <c r="D253" s="9">
        <f t="shared" si="4"/>
        <v>14.2857142857143</v>
      </c>
      <c r="E253" s="13"/>
    </row>
    <row r="254" spans="1:5">
      <c r="A254" s="14" t="s">
        <v>196</v>
      </c>
      <c r="B254" s="16">
        <v>104</v>
      </c>
      <c r="C254" s="8">
        <v>119</v>
      </c>
      <c r="D254" s="9">
        <f t="shared" si="4"/>
        <v>114.423076923077</v>
      </c>
      <c r="E254" s="13"/>
    </row>
    <row r="255" spans="1:5">
      <c r="A255" s="11" t="s">
        <v>197</v>
      </c>
      <c r="B255" s="16">
        <v>7288</v>
      </c>
      <c r="C255" s="8">
        <f>SUM(C256:C261)</f>
        <v>5061</v>
      </c>
      <c r="D255" s="9">
        <f t="shared" si="4"/>
        <v>69.4429198682766</v>
      </c>
      <c r="E255" s="13"/>
    </row>
    <row r="256" spans="1:5">
      <c r="A256" s="14" t="s">
        <v>198</v>
      </c>
      <c r="B256" s="16">
        <v>2248</v>
      </c>
      <c r="C256" s="8">
        <v>254</v>
      </c>
      <c r="D256" s="9">
        <f t="shared" si="4"/>
        <v>11.2989323843416</v>
      </c>
      <c r="E256" s="13"/>
    </row>
    <row r="257" spans="1:5">
      <c r="A257" s="14" t="s">
        <v>199</v>
      </c>
      <c r="B257" s="16">
        <v>1198</v>
      </c>
      <c r="C257" s="8">
        <v>1145</v>
      </c>
      <c r="D257" s="9">
        <f t="shared" si="4"/>
        <v>95.575959933222</v>
      </c>
      <c r="E257" s="13"/>
    </row>
    <row r="258" spans="1:5">
      <c r="A258" s="14" t="s">
        <v>200</v>
      </c>
      <c r="B258" s="16">
        <v>371</v>
      </c>
      <c r="C258" s="8">
        <v>419</v>
      </c>
      <c r="D258" s="9">
        <f t="shared" si="4"/>
        <v>112.938005390836</v>
      </c>
      <c r="E258" s="13"/>
    </row>
    <row r="259" spans="1:5">
      <c r="A259" s="14" t="s">
        <v>201</v>
      </c>
      <c r="B259" s="16">
        <v>1204</v>
      </c>
      <c r="C259" s="8">
        <v>1227</v>
      </c>
      <c r="D259" s="9">
        <f t="shared" si="4"/>
        <v>101.910299003322</v>
      </c>
      <c r="E259" s="13"/>
    </row>
    <row r="260" spans="1:5">
      <c r="A260" s="14" t="s">
        <v>202</v>
      </c>
      <c r="B260" s="16">
        <v>2051</v>
      </c>
      <c r="C260" s="8">
        <v>1853</v>
      </c>
      <c r="D260" s="9">
        <f t="shared" si="4"/>
        <v>90.3461725987323</v>
      </c>
      <c r="E260" s="13"/>
    </row>
    <row r="261" spans="1:5">
      <c r="A261" s="14" t="s">
        <v>203</v>
      </c>
      <c r="B261" s="16">
        <v>216</v>
      </c>
      <c r="C261" s="8">
        <v>163</v>
      </c>
      <c r="D261" s="9">
        <f t="shared" si="4"/>
        <v>75.462962962963</v>
      </c>
      <c r="E261" s="13"/>
    </row>
    <row r="262" spans="1:5">
      <c r="A262" s="11" t="s">
        <v>204</v>
      </c>
      <c r="B262" s="16">
        <v>3800</v>
      </c>
      <c r="C262" s="8">
        <v>3716</v>
      </c>
      <c r="D262" s="9">
        <f t="shared" si="4"/>
        <v>97.7894736842105</v>
      </c>
      <c r="E262" s="13"/>
    </row>
    <row r="263" spans="1:5">
      <c r="A263" s="14" t="s">
        <v>205</v>
      </c>
      <c r="B263" s="16">
        <v>421</v>
      </c>
      <c r="C263" s="8">
        <v>164</v>
      </c>
      <c r="D263" s="9">
        <f t="shared" ref="D263:D326" si="5">C263/B263*100</f>
        <v>38.9548693586698</v>
      </c>
      <c r="E263" s="13"/>
    </row>
    <row r="264" spans="1:5">
      <c r="A264" s="14" t="s">
        <v>206</v>
      </c>
      <c r="B264" s="16">
        <v>55</v>
      </c>
      <c r="C264" s="8">
        <v>60</v>
      </c>
      <c r="D264" s="9">
        <f t="shared" si="5"/>
        <v>109.090909090909</v>
      </c>
      <c r="E264" s="13"/>
    </row>
    <row r="265" spans="1:5">
      <c r="A265" s="14" t="s">
        <v>207</v>
      </c>
      <c r="B265" s="16">
        <v>567</v>
      </c>
      <c r="C265" s="8">
        <v>375</v>
      </c>
      <c r="D265" s="9">
        <f t="shared" si="5"/>
        <v>66.1375661375661</v>
      </c>
      <c r="E265" s="13"/>
    </row>
    <row r="266" spans="1:5">
      <c r="A266" s="14" t="s">
        <v>208</v>
      </c>
      <c r="B266" s="16">
        <v>2757</v>
      </c>
      <c r="C266" s="8">
        <v>3116</v>
      </c>
      <c r="D266" s="9">
        <f t="shared" si="5"/>
        <v>113.021400072543</v>
      </c>
      <c r="E266" s="13"/>
    </row>
    <row r="267" spans="1:5">
      <c r="A267" s="11" t="s">
        <v>209</v>
      </c>
      <c r="B267" s="16">
        <v>2712</v>
      </c>
      <c r="C267" s="8">
        <f>SUM(C268:C273)</f>
        <v>5343</v>
      </c>
      <c r="D267" s="9">
        <f t="shared" si="5"/>
        <v>197.013274336283</v>
      </c>
      <c r="E267" s="13"/>
    </row>
    <row r="268" spans="1:5">
      <c r="A268" s="14" t="s">
        <v>210</v>
      </c>
      <c r="B268" s="16">
        <v>389</v>
      </c>
      <c r="C268" s="8">
        <v>266</v>
      </c>
      <c r="D268" s="9">
        <f t="shared" si="5"/>
        <v>68.3804627249357</v>
      </c>
      <c r="E268" s="13"/>
    </row>
    <row r="269" spans="1:5">
      <c r="A269" s="14" t="s">
        <v>211</v>
      </c>
      <c r="B269" s="16">
        <v>1310</v>
      </c>
      <c r="C269" s="8">
        <v>1467</v>
      </c>
      <c r="D269" s="9">
        <f t="shared" si="5"/>
        <v>111.984732824427</v>
      </c>
      <c r="E269" s="13"/>
    </row>
    <row r="270" spans="1:5">
      <c r="A270" s="14" t="s">
        <v>212</v>
      </c>
      <c r="B270" s="16">
        <v>550</v>
      </c>
      <c r="C270" s="8">
        <v>194</v>
      </c>
      <c r="D270" s="9">
        <f t="shared" si="5"/>
        <v>35.2727272727273</v>
      </c>
      <c r="E270" s="13"/>
    </row>
    <row r="271" spans="1:5">
      <c r="A271" s="14" t="s">
        <v>213</v>
      </c>
      <c r="B271" s="16">
        <v>261</v>
      </c>
      <c r="C271" s="8">
        <v>136</v>
      </c>
      <c r="D271" s="9">
        <f t="shared" si="5"/>
        <v>52.1072796934866</v>
      </c>
      <c r="E271" s="13"/>
    </row>
    <row r="272" spans="1:5">
      <c r="A272" s="15" t="s">
        <v>214</v>
      </c>
      <c r="B272" s="16">
        <v>159</v>
      </c>
      <c r="C272" s="8">
        <v>0</v>
      </c>
      <c r="D272" s="9">
        <f t="shared" si="5"/>
        <v>0</v>
      </c>
      <c r="E272" s="13"/>
    </row>
    <row r="273" spans="1:5">
      <c r="A273" s="14" t="s">
        <v>215</v>
      </c>
      <c r="B273" s="16">
        <v>43</v>
      </c>
      <c r="C273" s="8">
        <v>3280</v>
      </c>
      <c r="D273" s="9">
        <f t="shared" si="5"/>
        <v>7627.90697674419</v>
      </c>
      <c r="E273" s="13"/>
    </row>
    <row r="274" spans="1:5">
      <c r="A274" s="11" t="s">
        <v>216</v>
      </c>
      <c r="B274" s="16">
        <v>1858</v>
      </c>
      <c r="C274" s="8">
        <v>3875</v>
      </c>
      <c r="D274" s="9">
        <f t="shared" si="5"/>
        <v>208.557588805167</v>
      </c>
      <c r="E274" s="13"/>
    </row>
    <row r="275" spans="1:5">
      <c r="A275" s="14" t="s">
        <v>9</v>
      </c>
      <c r="B275" s="16"/>
      <c r="C275" s="8">
        <v>0</v>
      </c>
      <c r="D275" s="9"/>
      <c r="E275" s="13"/>
    </row>
    <row r="276" spans="1:5">
      <c r="A276" s="14" t="s">
        <v>217</v>
      </c>
      <c r="B276" s="16">
        <v>33</v>
      </c>
      <c r="C276" s="8">
        <v>0</v>
      </c>
      <c r="D276" s="9"/>
      <c r="E276" s="13"/>
    </row>
    <row r="277" spans="1:5">
      <c r="A277" s="14" t="s">
        <v>218</v>
      </c>
      <c r="B277" s="16"/>
      <c r="C277" s="8">
        <v>0</v>
      </c>
      <c r="D277" s="9"/>
      <c r="E277" s="13"/>
    </row>
    <row r="278" spans="1:5">
      <c r="A278" s="14" t="s">
        <v>219</v>
      </c>
      <c r="B278" s="16">
        <v>1524</v>
      </c>
      <c r="C278" s="8">
        <v>1648</v>
      </c>
      <c r="D278" s="9">
        <f t="shared" si="5"/>
        <v>108.136482939633</v>
      </c>
      <c r="E278" s="13"/>
    </row>
    <row r="279" spans="1:5">
      <c r="A279" s="14" t="s">
        <v>220</v>
      </c>
      <c r="B279" s="16">
        <v>301</v>
      </c>
      <c r="C279" s="8">
        <v>2227</v>
      </c>
      <c r="D279" s="9">
        <f t="shared" si="5"/>
        <v>739.867109634552</v>
      </c>
      <c r="E279" s="13"/>
    </row>
    <row r="280" spans="1:5">
      <c r="A280" s="11" t="s">
        <v>221</v>
      </c>
      <c r="B280" s="16">
        <v>46</v>
      </c>
      <c r="C280" s="8">
        <v>48</v>
      </c>
      <c r="D280" s="9">
        <f t="shared" si="5"/>
        <v>104.347826086957</v>
      </c>
      <c r="E280" s="13"/>
    </row>
    <row r="281" spans="1:5">
      <c r="A281" s="14" t="s">
        <v>222</v>
      </c>
      <c r="B281" s="16">
        <v>46</v>
      </c>
      <c r="C281" s="8">
        <v>48</v>
      </c>
      <c r="D281" s="9">
        <f t="shared" si="5"/>
        <v>104.347826086957</v>
      </c>
      <c r="E281" s="13"/>
    </row>
    <row r="282" spans="1:5">
      <c r="A282" s="11" t="s">
        <v>223</v>
      </c>
      <c r="B282" s="16">
        <v>5081</v>
      </c>
      <c r="C282" s="8">
        <f>SUM(C283:C284)</f>
        <v>6729</v>
      </c>
      <c r="D282" s="9">
        <f t="shared" si="5"/>
        <v>132.434560125959</v>
      </c>
      <c r="E282" s="13"/>
    </row>
    <row r="283" spans="1:5">
      <c r="A283" s="14" t="s">
        <v>224</v>
      </c>
      <c r="B283" s="16">
        <v>1797</v>
      </c>
      <c r="C283" s="8">
        <v>372</v>
      </c>
      <c r="D283" s="9">
        <f t="shared" si="5"/>
        <v>20.7011686143573</v>
      </c>
      <c r="E283" s="13"/>
    </row>
    <row r="284" spans="1:5">
      <c r="A284" s="14" t="s">
        <v>225</v>
      </c>
      <c r="B284" s="16">
        <v>3284</v>
      </c>
      <c r="C284" s="8">
        <v>6357</v>
      </c>
      <c r="D284" s="9">
        <f t="shared" si="5"/>
        <v>193.57490864799</v>
      </c>
      <c r="E284" s="13"/>
    </row>
    <row r="285" spans="1:5">
      <c r="A285" s="11" t="s">
        <v>226</v>
      </c>
      <c r="B285" s="16">
        <v>264</v>
      </c>
      <c r="C285" s="8">
        <v>7</v>
      </c>
      <c r="D285" s="9">
        <f t="shared" si="5"/>
        <v>2.65151515151515</v>
      </c>
      <c r="E285" s="13"/>
    </row>
    <row r="286" spans="1:5">
      <c r="A286" s="14" t="s">
        <v>227</v>
      </c>
      <c r="B286" s="16">
        <v>259</v>
      </c>
      <c r="C286" s="8">
        <v>0</v>
      </c>
      <c r="D286" s="9">
        <f t="shared" si="5"/>
        <v>0</v>
      </c>
      <c r="E286" s="13"/>
    </row>
    <row r="287" spans="1:5">
      <c r="A287" s="14" t="s">
        <v>228</v>
      </c>
      <c r="B287" s="16">
        <v>5</v>
      </c>
      <c r="C287" s="8">
        <v>7</v>
      </c>
      <c r="D287" s="9">
        <f t="shared" si="5"/>
        <v>140</v>
      </c>
      <c r="E287" s="13"/>
    </row>
    <row r="288" spans="1:5">
      <c r="A288" s="11" t="s">
        <v>229</v>
      </c>
      <c r="B288" s="16">
        <v>4122</v>
      </c>
      <c r="C288" s="8">
        <v>3128</v>
      </c>
      <c r="D288" s="9">
        <f t="shared" si="5"/>
        <v>75.8854924793789</v>
      </c>
      <c r="E288" s="13"/>
    </row>
    <row r="289" spans="1:5">
      <c r="A289" s="14" t="s">
        <v>230</v>
      </c>
      <c r="B289" s="16">
        <v>312</v>
      </c>
      <c r="C289" s="8">
        <v>1860</v>
      </c>
      <c r="D289" s="9">
        <f t="shared" si="5"/>
        <v>596.153846153846</v>
      </c>
      <c r="E289" s="13"/>
    </row>
    <row r="290" spans="1:5">
      <c r="A290" s="14" t="s">
        <v>231</v>
      </c>
      <c r="B290" s="16">
        <v>3810</v>
      </c>
      <c r="C290" s="8">
        <v>1268</v>
      </c>
      <c r="D290" s="9">
        <f t="shared" si="5"/>
        <v>33.2808398950131</v>
      </c>
      <c r="E290" s="13"/>
    </row>
    <row r="291" spans="1:5">
      <c r="A291" s="11" t="s">
        <v>232</v>
      </c>
      <c r="B291" s="16">
        <v>109</v>
      </c>
      <c r="C291" s="8">
        <v>7</v>
      </c>
      <c r="D291" s="9">
        <f t="shared" si="5"/>
        <v>6.42201834862385</v>
      </c>
      <c r="E291" s="13"/>
    </row>
    <row r="292" spans="1:5">
      <c r="A292" s="14" t="s">
        <v>233</v>
      </c>
      <c r="B292" s="16">
        <v>1</v>
      </c>
      <c r="C292" s="8">
        <v>7</v>
      </c>
      <c r="D292" s="9">
        <f t="shared" si="5"/>
        <v>700</v>
      </c>
      <c r="E292" s="13"/>
    </row>
    <row r="293" spans="1:5">
      <c r="A293" s="14" t="s">
        <v>234</v>
      </c>
      <c r="B293" s="16">
        <v>108</v>
      </c>
      <c r="C293" s="8">
        <v>0</v>
      </c>
      <c r="D293" s="9">
        <f t="shared" si="5"/>
        <v>0</v>
      </c>
      <c r="E293" s="13"/>
    </row>
    <row r="294" spans="1:5">
      <c r="A294" s="11" t="s">
        <v>235</v>
      </c>
      <c r="B294" s="16">
        <v>72498</v>
      </c>
      <c r="C294" s="8">
        <v>70537</v>
      </c>
      <c r="D294" s="9">
        <f t="shared" si="5"/>
        <v>97.2950977958013</v>
      </c>
      <c r="E294" s="13"/>
    </row>
    <row r="295" spans="1:5">
      <c r="A295" s="14" t="s">
        <v>236</v>
      </c>
      <c r="B295" s="16">
        <v>47361</v>
      </c>
      <c r="C295" s="8">
        <v>45106</v>
      </c>
      <c r="D295" s="9">
        <f t="shared" si="5"/>
        <v>95.2386985072106</v>
      </c>
      <c r="E295" s="13"/>
    </row>
    <row r="296" spans="1:5">
      <c r="A296" s="14" t="s">
        <v>237</v>
      </c>
      <c r="B296" s="16">
        <v>25137</v>
      </c>
      <c r="C296" s="8">
        <v>25431</v>
      </c>
      <c r="D296" s="9">
        <f t="shared" si="5"/>
        <v>101.169590643275</v>
      </c>
      <c r="E296" s="13"/>
    </row>
    <row r="297" spans="1:5">
      <c r="A297" s="11" t="s">
        <v>238</v>
      </c>
      <c r="B297" s="16">
        <v>227</v>
      </c>
      <c r="C297" s="8">
        <v>226</v>
      </c>
      <c r="D297" s="9">
        <f t="shared" si="5"/>
        <v>99.5594713656388</v>
      </c>
      <c r="E297" s="13"/>
    </row>
    <row r="298" spans="1:5">
      <c r="A298" s="14" t="s">
        <v>9</v>
      </c>
      <c r="B298" s="16">
        <v>100</v>
      </c>
      <c r="C298" s="8">
        <v>95</v>
      </c>
      <c r="D298" s="9">
        <f t="shared" si="5"/>
        <v>95</v>
      </c>
      <c r="E298" s="13"/>
    </row>
    <row r="299" spans="1:5">
      <c r="A299" s="14" t="s">
        <v>239</v>
      </c>
      <c r="B299" s="16"/>
      <c r="C299" s="8">
        <v>0</v>
      </c>
      <c r="D299" s="9"/>
      <c r="E299" s="13"/>
    </row>
    <row r="300" spans="1:5">
      <c r="A300" s="14" t="s">
        <v>14</v>
      </c>
      <c r="B300" s="16">
        <v>127</v>
      </c>
      <c r="C300" s="8">
        <v>131</v>
      </c>
      <c r="D300" s="9">
        <f t="shared" si="5"/>
        <v>103.149606299213</v>
      </c>
      <c r="E300" s="13"/>
    </row>
    <row r="301" spans="1:5">
      <c r="A301" s="11" t="s">
        <v>240</v>
      </c>
      <c r="B301" s="16">
        <v>1134</v>
      </c>
      <c r="C301" s="8">
        <v>1405</v>
      </c>
      <c r="D301" s="9">
        <f t="shared" si="5"/>
        <v>123.897707231041</v>
      </c>
      <c r="E301" s="13"/>
    </row>
    <row r="302" spans="1:5">
      <c r="A302" s="14" t="s">
        <v>240</v>
      </c>
      <c r="B302" s="16">
        <v>1134</v>
      </c>
      <c r="C302" s="8">
        <v>1405</v>
      </c>
      <c r="D302" s="9">
        <f t="shared" si="5"/>
        <v>123.897707231041</v>
      </c>
      <c r="E302" s="13"/>
    </row>
    <row r="303" spans="1:5">
      <c r="A303" s="7" t="s">
        <v>241</v>
      </c>
      <c r="B303" s="8">
        <v>55217</v>
      </c>
      <c r="C303" s="8">
        <f>C304+C307+C311+C314+C323+C326+C330+C335+C337+C340+C343+C349+C351+C354</f>
        <v>51191</v>
      </c>
      <c r="D303" s="9">
        <f t="shared" si="5"/>
        <v>92.7087672274843</v>
      </c>
      <c r="E303" s="13"/>
    </row>
    <row r="304" spans="1:5">
      <c r="A304" s="11" t="s">
        <v>242</v>
      </c>
      <c r="B304" s="16">
        <v>371</v>
      </c>
      <c r="C304" s="8">
        <v>382</v>
      </c>
      <c r="D304" s="9">
        <f t="shared" si="5"/>
        <v>102.964959568733</v>
      </c>
      <c r="E304" s="13"/>
    </row>
    <row r="305" spans="1:5">
      <c r="A305" s="14" t="s">
        <v>9</v>
      </c>
      <c r="B305" s="16">
        <v>371</v>
      </c>
      <c r="C305" s="8">
        <v>382</v>
      </c>
      <c r="D305" s="9">
        <f t="shared" si="5"/>
        <v>102.964959568733</v>
      </c>
      <c r="E305" s="13"/>
    </row>
    <row r="306" spans="1:5">
      <c r="A306" s="14" t="s">
        <v>243</v>
      </c>
      <c r="B306" s="16"/>
      <c r="C306" s="8">
        <v>0</v>
      </c>
      <c r="D306" s="9"/>
      <c r="E306" s="13"/>
    </row>
    <row r="307" spans="1:5">
      <c r="A307" s="11" t="s">
        <v>244</v>
      </c>
      <c r="B307" s="16">
        <v>9355</v>
      </c>
      <c r="C307" s="8">
        <f>SUM(C308:C310)</f>
        <v>6850</v>
      </c>
      <c r="D307" s="9">
        <f t="shared" si="5"/>
        <v>73.2228754676644</v>
      </c>
      <c r="E307" s="13"/>
    </row>
    <row r="308" spans="1:5">
      <c r="A308" s="14" t="s">
        <v>245</v>
      </c>
      <c r="B308" s="16">
        <v>5503</v>
      </c>
      <c r="C308" s="8">
        <v>4532</v>
      </c>
      <c r="D308" s="9">
        <f t="shared" si="5"/>
        <v>82.3550790477921</v>
      </c>
      <c r="E308" s="13"/>
    </row>
    <row r="309" spans="1:5">
      <c r="A309" s="14" t="s">
        <v>246</v>
      </c>
      <c r="B309" s="16">
        <v>2826</v>
      </c>
      <c r="C309" s="8">
        <v>2214</v>
      </c>
      <c r="D309" s="9">
        <f t="shared" si="5"/>
        <v>78.343949044586</v>
      </c>
      <c r="E309" s="13"/>
    </row>
    <row r="310" spans="1:5">
      <c r="A310" s="14" t="s">
        <v>247</v>
      </c>
      <c r="B310" s="16">
        <v>1026</v>
      </c>
      <c r="C310" s="8">
        <v>104</v>
      </c>
      <c r="D310" s="9">
        <f t="shared" si="5"/>
        <v>10.1364522417154</v>
      </c>
      <c r="E310" s="13"/>
    </row>
    <row r="311" spans="1:5">
      <c r="A311" s="11" t="s">
        <v>248</v>
      </c>
      <c r="B311" s="16">
        <v>11908</v>
      </c>
      <c r="C311" s="8">
        <f>SUM(C312:C313)</f>
        <v>9303</v>
      </c>
      <c r="D311" s="9">
        <f t="shared" si="5"/>
        <v>78.1239502855223</v>
      </c>
      <c r="E311" s="13"/>
    </row>
    <row r="312" spans="1:5">
      <c r="A312" s="14" t="s">
        <v>249</v>
      </c>
      <c r="B312" s="16">
        <v>10538</v>
      </c>
      <c r="C312" s="8">
        <v>7775</v>
      </c>
      <c r="D312" s="9">
        <f t="shared" si="5"/>
        <v>73.7806035300816</v>
      </c>
      <c r="E312" s="13"/>
    </row>
    <row r="313" spans="1:5">
      <c r="A313" s="14" t="s">
        <v>250</v>
      </c>
      <c r="B313" s="16">
        <v>1370</v>
      </c>
      <c r="C313" s="8">
        <v>1528</v>
      </c>
      <c r="D313" s="9">
        <f t="shared" si="5"/>
        <v>111.532846715328</v>
      </c>
      <c r="E313" s="13"/>
    </row>
    <row r="314" spans="1:5">
      <c r="A314" s="11" t="s">
        <v>251</v>
      </c>
      <c r="B314" s="16">
        <v>8288</v>
      </c>
      <c r="C314" s="8">
        <v>8288</v>
      </c>
      <c r="D314" s="9">
        <f t="shared" si="5"/>
        <v>100</v>
      </c>
      <c r="E314" s="13"/>
    </row>
    <row r="315" spans="1:5">
      <c r="A315" s="14" t="s">
        <v>252</v>
      </c>
      <c r="B315" s="16">
        <v>1861</v>
      </c>
      <c r="C315" s="8">
        <v>1436</v>
      </c>
      <c r="D315" s="9">
        <f t="shared" si="5"/>
        <v>77.162815690489</v>
      </c>
      <c r="E315" s="13"/>
    </row>
    <row r="316" spans="1:5">
      <c r="A316" s="14" t="s">
        <v>253</v>
      </c>
      <c r="B316" s="16"/>
      <c r="C316" s="8">
        <v>0</v>
      </c>
      <c r="D316" s="9"/>
      <c r="E316" s="13"/>
    </row>
    <row r="317" spans="1:5">
      <c r="A317" s="14" t="s">
        <v>254</v>
      </c>
      <c r="B317" s="16">
        <v>947</v>
      </c>
      <c r="C317" s="8">
        <v>999</v>
      </c>
      <c r="D317" s="9">
        <f t="shared" si="5"/>
        <v>105.491024287223</v>
      </c>
      <c r="E317" s="13"/>
    </row>
    <row r="318" spans="1:5">
      <c r="A318" s="14" t="s">
        <v>255</v>
      </c>
      <c r="B318" s="16"/>
      <c r="C318" s="8">
        <v>0</v>
      </c>
      <c r="D318" s="9"/>
      <c r="E318" s="13"/>
    </row>
    <row r="319" spans="1:5">
      <c r="A319" s="14" t="s">
        <v>256</v>
      </c>
      <c r="B319" s="16">
        <v>4042</v>
      </c>
      <c r="C319" s="8">
        <v>4699</v>
      </c>
      <c r="D319" s="9">
        <f t="shared" si="5"/>
        <v>116.254329539832</v>
      </c>
      <c r="E319" s="13"/>
    </row>
    <row r="320" spans="1:5">
      <c r="A320" s="14" t="s">
        <v>257</v>
      </c>
      <c r="B320" s="16">
        <v>68</v>
      </c>
      <c r="C320" s="8">
        <v>249</v>
      </c>
      <c r="D320" s="9">
        <f t="shared" si="5"/>
        <v>366.176470588235</v>
      </c>
      <c r="E320" s="13"/>
    </row>
    <row r="321" spans="1:7">
      <c r="A321" s="14" t="s">
        <v>258</v>
      </c>
      <c r="B321" s="16"/>
      <c r="C321" s="8">
        <v>0</v>
      </c>
      <c r="D321" s="9"/>
      <c r="E321" s="13"/>
    </row>
    <row r="322" spans="1:7">
      <c r="A322" s="14" t="s">
        <v>259</v>
      </c>
      <c r="B322" s="16">
        <v>1370</v>
      </c>
      <c r="C322" s="8">
        <v>1129</v>
      </c>
      <c r="D322" s="9">
        <f t="shared" si="5"/>
        <v>82.4087591240876</v>
      </c>
      <c r="E322" s="13"/>
    </row>
    <row r="323" spans="1:7">
      <c r="A323" s="11" t="s">
        <v>260</v>
      </c>
      <c r="B323" s="16"/>
      <c r="C323" s="8">
        <v>0</v>
      </c>
      <c r="D323" s="9"/>
      <c r="E323" s="13"/>
    </row>
    <row r="324" spans="1:7">
      <c r="A324" s="14" t="s">
        <v>261</v>
      </c>
      <c r="B324" s="16"/>
      <c r="C324" s="8">
        <v>0</v>
      </c>
      <c r="D324" s="9"/>
      <c r="E324" s="13"/>
    </row>
    <row r="325" spans="1:7">
      <c r="A325" s="14" t="s">
        <v>262</v>
      </c>
      <c r="B325" s="16"/>
      <c r="C325" s="8">
        <v>0</v>
      </c>
      <c r="D325" s="9"/>
      <c r="E325" s="13"/>
    </row>
    <row r="326" spans="1:7">
      <c r="A326" s="11" t="s">
        <v>263</v>
      </c>
      <c r="B326" s="16">
        <v>9650</v>
      </c>
      <c r="C326" s="8">
        <v>5609</v>
      </c>
      <c r="D326" s="9">
        <f t="shared" si="5"/>
        <v>58.1243523316062</v>
      </c>
      <c r="E326" s="13"/>
    </row>
    <row r="327" spans="1:7">
      <c r="A327" s="14" t="s">
        <v>264</v>
      </c>
      <c r="B327" s="16"/>
      <c r="C327" s="8">
        <v>0</v>
      </c>
      <c r="D327" s="9"/>
      <c r="E327" s="13"/>
    </row>
    <row r="328" spans="1:7">
      <c r="A328" s="14" t="s">
        <v>265</v>
      </c>
      <c r="B328" s="16">
        <v>9650</v>
      </c>
      <c r="C328" s="8">
        <v>5609</v>
      </c>
      <c r="D328" s="9">
        <f t="shared" ref="D327:D390" si="6">C328/B328*100</f>
        <v>58.1243523316062</v>
      </c>
      <c r="E328" s="13"/>
    </row>
    <row r="329" spans="1:7">
      <c r="A329" s="14" t="s">
        <v>266</v>
      </c>
      <c r="B329" s="16"/>
      <c r="C329" s="8">
        <v>0</v>
      </c>
      <c r="D329" s="9"/>
      <c r="E329" s="13"/>
    </row>
    <row r="330" spans="1:7">
      <c r="A330" s="11" t="s">
        <v>267</v>
      </c>
      <c r="B330" s="16">
        <v>5754</v>
      </c>
      <c r="C330" s="8">
        <f>SUM(C331:C334)</f>
        <v>8780</v>
      </c>
      <c r="D330" s="9">
        <f t="shared" si="6"/>
        <v>152.589502954466</v>
      </c>
      <c r="E330" s="13"/>
    </row>
    <row r="331" spans="1:7">
      <c r="A331" s="14" t="s">
        <v>268</v>
      </c>
      <c r="B331" s="16">
        <v>1521</v>
      </c>
      <c r="C331" s="8">
        <v>1416</v>
      </c>
      <c r="D331" s="9">
        <f t="shared" si="6"/>
        <v>93.0966469428008</v>
      </c>
      <c r="E331" s="13"/>
      <c r="G331" s="22"/>
    </row>
    <row r="332" spans="1:7">
      <c r="A332" s="14" t="s">
        <v>269</v>
      </c>
      <c r="B332" s="16">
        <v>3127</v>
      </c>
      <c r="C332" s="8">
        <v>6481</v>
      </c>
      <c r="D332" s="9">
        <f t="shared" si="6"/>
        <v>207.259354013431</v>
      </c>
      <c r="E332" s="13"/>
      <c r="G332" s="22"/>
    </row>
    <row r="333" spans="1:7">
      <c r="A333" s="14" t="s">
        <v>270</v>
      </c>
      <c r="B333" s="16">
        <v>711</v>
      </c>
      <c r="C333" s="8">
        <v>153</v>
      </c>
      <c r="D333" s="9">
        <f t="shared" si="6"/>
        <v>21.5189873417722</v>
      </c>
      <c r="E333" s="13"/>
      <c r="G333" s="22"/>
    </row>
    <row r="334" spans="1:7">
      <c r="A334" s="14" t="s">
        <v>271</v>
      </c>
      <c r="B334" s="16">
        <v>395</v>
      </c>
      <c r="C334" s="8">
        <v>730</v>
      </c>
      <c r="D334" s="9">
        <f t="shared" si="6"/>
        <v>184.810126582278</v>
      </c>
      <c r="E334" s="13"/>
      <c r="G334" s="22"/>
    </row>
    <row r="335" spans="1:7">
      <c r="A335" s="11" t="s">
        <v>272</v>
      </c>
      <c r="B335" s="16">
        <v>4299</v>
      </c>
      <c r="C335" s="8">
        <v>3914</v>
      </c>
      <c r="D335" s="9">
        <f t="shared" si="6"/>
        <v>91.0444289369621</v>
      </c>
      <c r="E335" s="13"/>
    </row>
    <row r="336" spans="1:7">
      <c r="A336" s="14" t="s">
        <v>273</v>
      </c>
      <c r="B336" s="16">
        <v>4299</v>
      </c>
      <c r="C336" s="8">
        <v>3914</v>
      </c>
      <c r="D336" s="9">
        <f t="shared" si="6"/>
        <v>91.0444289369621</v>
      </c>
      <c r="E336" s="13"/>
    </row>
    <row r="337" spans="1:5">
      <c r="A337" s="11" t="s">
        <v>274</v>
      </c>
      <c r="B337" s="16">
        <v>1844</v>
      </c>
      <c r="C337" s="8">
        <v>5340</v>
      </c>
      <c r="D337" s="9">
        <f t="shared" si="6"/>
        <v>289.587852494577</v>
      </c>
      <c r="E337" s="13"/>
    </row>
    <row r="338" spans="1:5">
      <c r="A338" s="14" t="s">
        <v>275</v>
      </c>
      <c r="B338" s="16">
        <v>1844</v>
      </c>
      <c r="C338" s="8">
        <v>5340</v>
      </c>
      <c r="D338" s="9">
        <f t="shared" si="6"/>
        <v>289.587852494577</v>
      </c>
      <c r="E338" s="13"/>
    </row>
    <row r="339" spans="1:5">
      <c r="A339" s="14" t="s">
        <v>276</v>
      </c>
      <c r="B339" s="16"/>
      <c r="C339" s="8">
        <v>0</v>
      </c>
      <c r="D339" s="9"/>
      <c r="E339" s="13"/>
    </row>
    <row r="340" spans="1:5">
      <c r="A340" s="11" t="s">
        <v>277</v>
      </c>
      <c r="B340" s="16">
        <v>61</v>
      </c>
      <c r="C340" s="8">
        <v>185</v>
      </c>
      <c r="D340" s="9">
        <f t="shared" si="6"/>
        <v>303.27868852459</v>
      </c>
      <c r="E340" s="13"/>
    </row>
    <row r="341" spans="1:5">
      <c r="A341" s="14" t="s">
        <v>278</v>
      </c>
      <c r="B341" s="16">
        <v>61</v>
      </c>
      <c r="C341" s="8">
        <v>185</v>
      </c>
      <c r="D341" s="9">
        <f t="shared" si="6"/>
        <v>303.27868852459</v>
      </c>
      <c r="E341" s="13"/>
    </row>
    <row r="342" spans="1:5">
      <c r="A342" s="14" t="s">
        <v>279</v>
      </c>
      <c r="B342" s="16"/>
      <c r="C342" s="8">
        <v>0</v>
      </c>
      <c r="D342" s="9"/>
      <c r="E342" s="13"/>
    </row>
    <row r="343" spans="1:5">
      <c r="A343" s="11" t="s">
        <v>280</v>
      </c>
      <c r="B343" s="16">
        <v>645</v>
      </c>
      <c r="C343" s="8">
        <v>637</v>
      </c>
      <c r="D343" s="9">
        <f t="shared" si="6"/>
        <v>98.7596899224806</v>
      </c>
      <c r="E343" s="13"/>
    </row>
    <row r="344" spans="1:5">
      <c r="A344" s="14" t="s">
        <v>9</v>
      </c>
      <c r="B344" s="16">
        <v>123</v>
      </c>
      <c r="C344" s="8">
        <v>113</v>
      </c>
      <c r="D344" s="9">
        <f t="shared" si="6"/>
        <v>91.869918699187</v>
      </c>
      <c r="E344" s="13"/>
    </row>
    <row r="345" spans="1:5">
      <c r="A345" s="14" t="s">
        <v>281</v>
      </c>
      <c r="B345" s="16"/>
      <c r="C345" s="8">
        <v>0</v>
      </c>
      <c r="D345" s="9"/>
      <c r="E345" s="13"/>
    </row>
    <row r="346" spans="1:5">
      <c r="A346" s="14" t="s">
        <v>282</v>
      </c>
      <c r="B346" s="16"/>
      <c r="C346" s="8">
        <v>0</v>
      </c>
      <c r="D346" s="9"/>
      <c r="E346" s="13"/>
    </row>
    <row r="347" spans="1:5">
      <c r="A347" s="14" t="s">
        <v>14</v>
      </c>
      <c r="B347" s="16">
        <v>495</v>
      </c>
      <c r="C347" s="8">
        <v>499</v>
      </c>
      <c r="D347" s="9">
        <f t="shared" si="6"/>
        <v>100.808080808081</v>
      </c>
      <c r="E347" s="13"/>
    </row>
    <row r="348" spans="1:5">
      <c r="A348" s="14" t="s">
        <v>283</v>
      </c>
      <c r="B348" s="16">
        <v>27</v>
      </c>
      <c r="C348" s="8">
        <v>25</v>
      </c>
      <c r="D348" s="9">
        <f t="shared" si="6"/>
        <v>92.5925925925926</v>
      </c>
      <c r="E348" s="13"/>
    </row>
    <row r="349" spans="1:5">
      <c r="A349" s="11" t="s">
        <v>284</v>
      </c>
      <c r="B349" s="16">
        <v>23</v>
      </c>
      <c r="C349" s="8">
        <v>200</v>
      </c>
      <c r="D349" s="9">
        <f t="shared" si="6"/>
        <v>869.565217391304</v>
      </c>
      <c r="E349" s="13"/>
    </row>
    <row r="350" spans="1:5">
      <c r="A350" s="15" t="s">
        <v>261</v>
      </c>
      <c r="B350" s="16">
        <v>23</v>
      </c>
      <c r="C350" s="8">
        <v>200</v>
      </c>
      <c r="D350" s="9">
        <f t="shared" si="6"/>
        <v>869.565217391304</v>
      </c>
      <c r="E350" s="13"/>
    </row>
    <row r="351" spans="1:5">
      <c r="A351" s="19" t="s">
        <v>285</v>
      </c>
      <c r="B351" s="16"/>
      <c r="C351" s="8">
        <v>1667</v>
      </c>
      <c r="D351" s="9"/>
      <c r="E351" s="13"/>
    </row>
    <row r="352" spans="1:5">
      <c r="A352" s="15" t="s">
        <v>286</v>
      </c>
      <c r="B352" s="16"/>
      <c r="C352" s="8">
        <v>1606</v>
      </c>
      <c r="D352" s="9"/>
      <c r="E352" s="13"/>
    </row>
    <row r="353" spans="1:5">
      <c r="A353" s="15" t="s">
        <v>287</v>
      </c>
      <c r="B353" s="16"/>
      <c r="C353" s="8">
        <v>61</v>
      </c>
      <c r="D353" s="9"/>
      <c r="E353" s="13"/>
    </row>
    <row r="354" spans="1:5">
      <c r="A354" s="11" t="s">
        <v>288</v>
      </c>
      <c r="B354" s="16">
        <v>19</v>
      </c>
      <c r="C354" s="8">
        <v>36</v>
      </c>
      <c r="D354" s="9">
        <f t="shared" si="6"/>
        <v>189.473684210526</v>
      </c>
      <c r="E354" s="13"/>
    </row>
    <row r="355" spans="1:5">
      <c r="A355" s="14" t="s">
        <v>288</v>
      </c>
      <c r="B355" s="16">
        <v>19</v>
      </c>
      <c r="C355" s="8">
        <v>36</v>
      </c>
      <c r="D355" s="9">
        <f t="shared" si="6"/>
        <v>189.473684210526</v>
      </c>
      <c r="E355" s="13"/>
    </row>
    <row r="356" spans="1:5">
      <c r="A356" s="7" t="s">
        <v>289</v>
      </c>
      <c r="B356" s="8">
        <v>11640</v>
      </c>
      <c r="C356" s="8">
        <f>C357+C362+C364+C369+C372+C376+C380+C382+C388</f>
        <v>10642</v>
      </c>
      <c r="D356" s="9">
        <f t="shared" si="6"/>
        <v>91.426116838488</v>
      </c>
      <c r="E356" s="13"/>
    </row>
    <row r="357" spans="1:5">
      <c r="A357" s="11" t="s">
        <v>290</v>
      </c>
      <c r="B357" s="16">
        <v>146</v>
      </c>
      <c r="C357" s="8">
        <v>0</v>
      </c>
      <c r="D357" s="9">
        <f t="shared" si="6"/>
        <v>0</v>
      </c>
      <c r="E357" s="13"/>
    </row>
    <row r="358" spans="1:5">
      <c r="A358" s="14" t="s">
        <v>9</v>
      </c>
      <c r="B358" s="16">
        <v>146</v>
      </c>
      <c r="C358" s="8">
        <v>0</v>
      </c>
      <c r="D358" s="9">
        <f t="shared" si="6"/>
        <v>0</v>
      </c>
      <c r="E358" s="13"/>
    </row>
    <row r="359" spans="1:5">
      <c r="A359" s="14" t="s">
        <v>291</v>
      </c>
      <c r="B359" s="16"/>
      <c r="C359" s="8">
        <v>0</v>
      </c>
      <c r="D359" s="9"/>
      <c r="E359" s="13"/>
    </row>
    <row r="360" spans="1:5">
      <c r="A360" s="15" t="s">
        <v>292</v>
      </c>
      <c r="B360" s="16"/>
      <c r="C360" s="8">
        <v>0</v>
      </c>
      <c r="D360" s="9"/>
      <c r="E360" s="13"/>
    </row>
    <row r="361" spans="1:5">
      <c r="A361" s="14" t="s">
        <v>293</v>
      </c>
      <c r="B361" s="16"/>
      <c r="C361" s="8">
        <v>0</v>
      </c>
      <c r="D361" s="9"/>
      <c r="E361" s="13"/>
    </row>
    <row r="362" spans="1:5">
      <c r="A362" s="11" t="s">
        <v>294</v>
      </c>
      <c r="B362" s="16"/>
      <c r="C362" s="8">
        <v>0</v>
      </c>
      <c r="D362" s="9"/>
      <c r="E362" s="13"/>
    </row>
    <row r="363" spans="1:5">
      <c r="A363" s="14" t="s">
        <v>295</v>
      </c>
      <c r="B363" s="16"/>
      <c r="C363" s="8">
        <v>0</v>
      </c>
      <c r="D363" s="9"/>
      <c r="E363" s="13"/>
    </row>
    <row r="364" spans="1:5">
      <c r="A364" s="11" t="s">
        <v>296</v>
      </c>
      <c r="B364" s="16">
        <v>4264</v>
      </c>
      <c r="C364" s="8">
        <v>3906</v>
      </c>
      <c r="D364" s="9">
        <f t="shared" si="6"/>
        <v>91.6041275797373</v>
      </c>
      <c r="E364" s="13"/>
    </row>
    <row r="365" spans="1:5">
      <c r="A365" s="15" t="s">
        <v>297</v>
      </c>
      <c r="B365" s="16"/>
      <c r="C365" s="8">
        <v>154</v>
      </c>
      <c r="D365" s="9"/>
      <c r="E365" s="13"/>
    </row>
    <row r="366" spans="1:5">
      <c r="A366" s="14" t="s">
        <v>298</v>
      </c>
      <c r="B366" s="16">
        <v>4264</v>
      </c>
      <c r="C366" s="8">
        <v>3752</v>
      </c>
      <c r="D366" s="9">
        <f t="shared" si="6"/>
        <v>87.9924953095685</v>
      </c>
      <c r="E366" s="13"/>
    </row>
    <row r="367" spans="1:5">
      <c r="A367" s="14" t="s">
        <v>299</v>
      </c>
      <c r="B367" s="16"/>
      <c r="C367" s="8">
        <v>0</v>
      </c>
      <c r="D367" s="9"/>
      <c r="E367" s="13"/>
    </row>
    <row r="368" spans="1:5">
      <c r="A368" s="14" t="s">
        <v>300</v>
      </c>
      <c r="B368" s="16"/>
      <c r="C368" s="8">
        <v>0</v>
      </c>
      <c r="D368" s="9"/>
      <c r="E368" s="13"/>
    </row>
    <row r="369" spans="1:5">
      <c r="A369" s="11" t="s">
        <v>301</v>
      </c>
      <c r="B369" s="16">
        <v>5013</v>
      </c>
      <c r="C369" s="8">
        <v>498</v>
      </c>
      <c r="D369" s="9">
        <f t="shared" si="6"/>
        <v>9.93417115499701</v>
      </c>
      <c r="E369" s="13"/>
    </row>
    <row r="370" spans="1:5">
      <c r="A370" s="14" t="s">
        <v>302</v>
      </c>
      <c r="B370" s="16">
        <v>4848</v>
      </c>
      <c r="C370" s="8">
        <v>498</v>
      </c>
      <c r="D370" s="9">
        <f t="shared" si="6"/>
        <v>10.2722772277228</v>
      </c>
      <c r="E370" s="13"/>
    </row>
    <row r="371" spans="1:5">
      <c r="A371" s="15" t="s">
        <v>303</v>
      </c>
      <c r="B371" s="16">
        <v>165</v>
      </c>
      <c r="C371" s="8">
        <v>0</v>
      </c>
      <c r="D371" s="9">
        <f t="shared" si="6"/>
        <v>0</v>
      </c>
      <c r="E371" s="13"/>
    </row>
    <row r="372" spans="1:5">
      <c r="A372" s="19" t="s">
        <v>304</v>
      </c>
      <c r="B372" s="16">
        <v>1964</v>
      </c>
      <c r="C372" s="8">
        <f>SUM(C373:C375)</f>
        <v>787</v>
      </c>
      <c r="D372" s="9">
        <f t="shared" si="6"/>
        <v>40.071283095723</v>
      </c>
      <c r="E372" s="13"/>
    </row>
    <row r="373" spans="1:5">
      <c r="A373" s="14" t="s">
        <v>305</v>
      </c>
      <c r="B373" s="16">
        <v>318</v>
      </c>
      <c r="C373" s="8">
        <v>228</v>
      </c>
      <c r="D373" s="9">
        <f t="shared" si="6"/>
        <v>71.6981132075472</v>
      </c>
      <c r="E373" s="13"/>
    </row>
    <row r="374" spans="1:5">
      <c r="A374" s="14" t="s">
        <v>306</v>
      </c>
      <c r="B374" s="16">
        <v>1646</v>
      </c>
      <c r="C374" s="8">
        <v>559</v>
      </c>
      <c r="D374" s="9">
        <f t="shared" si="6"/>
        <v>33.9611178614824</v>
      </c>
      <c r="E374" s="13"/>
    </row>
    <row r="375" spans="1:5">
      <c r="A375" s="14" t="s">
        <v>307</v>
      </c>
      <c r="B375" s="16"/>
      <c r="C375" s="8">
        <v>0</v>
      </c>
      <c r="D375" s="9"/>
      <c r="E375" s="13"/>
    </row>
    <row r="376" spans="1:5">
      <c r="A376" s="19" t="s">
        <v>308</v>
      </c>
      <c r="B376" s="16">
        <v>152</v>
      </c>
      <c r="C376" s="8">
        <v>72</v>
      </c>
      <c r="D376" s="9">
        <f t="shared" si="6"/>
        <v>47.3684210526316</v>
      </c>
      <c r="E376" s="13"/>
    </row>
    <row r="377" spans="1:5">
      <c r="A377" s="14" t="s">
        <v>309</v>
      </c>
      <c r="B377" s="16">
        <v>152</v>
      </c>
      <c r="C377" s="8">
        <v>72</v>
      </c>
      <c r="D377" s="9">
        <f t="shared" si="6"/>
        <v>47.3684210526316</v>
      </c>
      <c r="E377" s="13"/>
    </row>
    <row r="378" spans="1:5">
      <c r="A378" s="19" t="s">
        <v>310</v>
      </c>
      <c r="B378" s="16"/>
      <c r="C378" s="8">
        <v>0</v>
      </c>
      <c r="D378" s="9"/>
      <c r="E378" s="13"/>
    </row>
    <row r="379" spans="1:5">
      <c r="A379" s="14" t="s">
        <v>311</v>
      </c>
      <c r="B379" s="16"/>
      <c r="C379" s="8">
        <v>0</v>
      </c>
      <c r="D379" s="9"/>
      <c r="E379" s="13"/>
    </row>
    <row r="380" spans="1:5">
      <c r="A380" s="11" t="s">
        <v>312</v>
      </c>
      <c r="B380" s="16">
        <v>101</v>
      </c>
      <c r="C380" s="8">
        <v>5000</v>
      </c>
      <c r="D380" s="9">
        <f t="shared" si="6"/>
        <v>4950.49504950495</v>
      </c>
      <c r="E380" s="13"/>
    </row>
    <row r="381" spans="1:5">
      <c r="A381" s="14" t="s">
        <v>312</v>
      </c>
      <c r="B381" s="16">
        <v>101</v>
      </c>
      <c r="C381" s="8">
        <v>5000</v>
      </c>
      <c r="D381" s="9">
        <f t="shared" si="6"/>
        <v>4950.49504950495</v>
      </c>
      <c r="E381" s="13"/>
    </row>
    <row r="382" spans="1:5">
      <c r="A382" s="11" t="s">
        <v>313</v>
      </c>
      <c r="B382" s="16"/>
      <c r="C382" s="8">
        <v>33</v>
      </c>
      <c r="D382" s="9"/>
      <c r="E382" s="13"/>
    </row>
    <row r="383" spans="1:5">
      <c r="A383" s="14" t="s">
        <v>314</v>
      </c>
      <c r="B383" s="16"/>
      <c r="C383" s="8">
        <v>0</v>
      </c>
      <c r="D383" s="9"/>
      <c r="E383" s="13"/>
    </row>
    <row r="384" spans="1:5">
      <c r="A384" s="14" t="s">
        <v>315</v>
      </c>
      <c r="B384" s="16"/>
      <c r="C384" s="8">
        <v>33</v>
      </c>
      <c r="D384" s="9"/>
      <c r="E384" s="13"/>
    </row>
    <row r="385" spans="1:5">
      <c r="A385" s="19" t="s">
        <v>316</v>
      </c>
      <c r="B385" s="16"/>
      <c r="C385" s="8">
        <v>0</v>
      </c>
      <c r="D385" s="9"/>
      <c r="E385" s="13"/>
    </row>
    <row r="386" spans="1:5">
      <c r="A386" s="11" t="s">
        <v>317</v>
      </c>
      <c r="B386" s="16"/>
      <c r="C386" s="8">
        <v>0</v>
      </c>
      <c r="D386" s="9"/>
      <c r="E386" s="13"/>
    </row>
    <row r="387" spans="1:5">
      <c r="A387" s="15" t="s">
        <v>34</v>
      </c>
      <c r="B387" s="16"/>
      <c r="C387" s="8">
        <v>0</v>
      </c>
      <c r="D387" s="9"/>
      <c r="E387" s="13"/>
    </row>
    <row r="388" spans="1:5">
      <c r="A388" s="19" t="s">
        <v>318</v>
      </c>
      <c r="B388" s="16"/>
      <c r="C388" s="8">
        <v>346</v>
      </c>
      <c r="D388" s="9"/>
      <c r="E388" s="13"/>
    </row>
    <row r="389" spans="1:5">
      <c r="A389" s="15" t="s">
        <v>318</v>
      </c>
      <c r="B389" s="16"/>
      <c r="C389" s="8">
        <v>346</v>
      </c>
      <c r="D389" s="9"/>
      <c r="E389" s="13"/>
    </row>
    <row r="390" spans="1:5">
      <c r="A390" s="7" t="s">
        <v>319</v>
      </c>
      <c r="B390" s="8">
        <v>18852</v>
      </c>
      <c r="C390" s="8">
        <f>C391+C398+C400+C403+C405+C407</f>
        <v>9207</v>
      </c>
      <c r="D390" s="9">
        <f t="shared" si="6"/>
        <v>48.8383195416932</v>
      </c>
      <c r="E390" s="13"/>
    </row>
    <row r="391" spans="1:5">
      <c r="A391" s="11" t="s">
        <v>320</v>
      </c>
      <c r="B391" s="16">
        <v>3343</v>
      </c>
      <c r="C391" s="8">
        <v>3625</v>
      </c>
      <c r="D391" s="9">
        <f t="shared" ref="D391:D454" si="7">C391/B391*100</f>
        <v>108.435536942866</v>
      </c>
      <c r="E391" s="13"/>
    </row>
    <row r="392" spans="1:5">
      <c r="A392" s="14" t="s">
        <v>9</v>
      </c>
      <c r="B392" s="16">
        <v>1781</v>
      </c>
      <c r="C392" s="8">
        <v>326</v>
      </c>
      <c r="D392" s="9">
        <f t="shared" si="7"/>
        <v>18.3043234138125</v>
      </c>
      <c r="E392" s="13"/>
    </row>
    <row r="393" spans="1:5">
      <c r="A393" s="14" t="s">
        <v>21</v>
      </c>
      <c r="B393" s="16"/>
      <c r="C393" s="8">
        <v>0</v>
      </c>
      <c r="D393" s="9"/>
      <c r="E393" s="13"/>
    </row>
    <row r="394" spans="1:5">
      <c r="A394" s="14" t="s">
        <v>321</v>
      </c>
      <c r="B394" s="16">
        <v>841</v>
      </c>
      <c r="C394" s="8">
        <v>579</v>
      </c>
      <c r="D394" s="9">
        <f t="shared" si="7"/>
        <v>68.84661117717</v>
      </c>
      <c r="E394" s="13"/>
    </row>
    <row r="395" spans="1:5">
      <c r="A395" s="14" t="s">
        <v>322</v>
      </c>
      <c r="B395" s="16">
        <v>156</v>
      </c>
      <c r="C395" s="8">
        <v>166</v>
      </c>
      <c r="D395" s="9">
        <f t="shared" si="7"/>
        <v>106.410256410256</v>
      </c>
      <c r="E395" s="13"/>
    </row>
    <row r="396" spans="1:5">
      <c r="A396" s="14" t="s">
        <v>323</v>
      </c>
      <c r="B396" s="16">
        <v>264</v>
      </c>
      <c r="C396" s="8">
        <v>241</v>
      </c>
      <c r="D396" s="9">
        <f t="shared" si="7"/>
        <v>91.2878787878788</v>
      </c>
      <c r="E396" s="13"/>
    </row>
    <row r="397" spans="1:5">
      <c r="A397" s="14" t="s">
        <v>324</v>
      </c>
      <c r="B397" s="16">
        <v>301</v>
      </c>
      <c r="C397" s="8">
        <v>2313</v>
      </c>
      <c r="D397" s="9">
        <f t="shared" si="7"/>
        <v>768.43853820598</v>
      </c>
      <c r="E397" s="13"/>
    </row>
    <row r="398" spans="1:5">
      <c r="A398" s="11" t="s">
        <v>325</v>
      </c>
      <c r="B398" s="16">
        <v>1788</v>
      </c>
      <c r="C398" s="8">
        <v>0</v>
      </c>
      <c r="D398" s="9">
        <f t="shared" si="7"/>
        <v>0</v>
      </c>
      <c r="E398" s="13"/>
    </row>
    <row r="399" spans="1:5">
      <c r="A399" s="14" t="s">
        <v>325</v>
      </c>
      <c r="B399" s="16">
        <v>1788</v>
      </c>
      <c r="C399" s="8">
        <v>0</v>
      </c>
      <c r="D399" s="9">
        <f t="shared" si="7"/>
        <v>0</v>
      </c>
      <c r="E399" s="13"/>
    </row>
    <row r="400" spans="1:5">
      <c r="A400" s="11" t="s">
        <v>326</v>
      </c>
      <c r="B400" s="16">
        <v>7766</v>
      </c>
      <c r="C400" s="8">
        <v>1265</v>
      </c>
      <c r="D400" s="9">
        <f t="shared" si="7"/>
        <v>16.2889518413598</v>
      </c>
      <c r="E400" s="13"/>
    </row>
    <row r="401" spans="1:5">
      <c r="A401" s="14" t="s">
        <v>327</v>
      </c>
      <c r="B401" s="16">
        <v>6637</v>
      </c>
      <c r="C401" s="8">
        <v>1265</v>
      </c>
      <c r="D401" s="9">
        <f t="shared" si="7"/>
        <v>19.0598161820099</v>
      </c>
      <c r="E401" s="13"/>
    </row>
    <row r="402" spans="1:5">
      <c r="A402" s="14" t="s">
        <v>328</v>
      </c>
      <c r="B402" s="16">
        <v>1129</v>
      </c>
      <c r="C402" s="8">
        <v>0.3</v>
      </c>
      <c r="D402" s="9">
        <f t="shared" si="7"/>
        <v>0.0265721877767936</v>
      </c>
      <c r="E402" s="13"/>
    </row>
    <row r="403" spans="1:5">
      <c r="A403" s="11" t="s">
        <v>329</v>
      </c>
      <c r="B403" s="16">
        <v>4870</v>
      </c>
      <c r="C403" s="8">
        <v>3558</v>
      </c>
      <c r="D403" s="9">
        <f t="shared" si="7"/>
        <v>73.0595482546201</v>
      </c>
      <c r="E403" s="13"/>
    </row>
    <row r="404" spans="1:5">
      <c r="A404" s="14" t="s">
        <v>329</v>
      </c>
      <c r="B404" s="16">
        <v>4870</v>
      </c>
      <c r="C404" s="8">
        <v>3558</v>
      </c>
      <c r="D404" s="9">
        <f t="shared" si="7"/>
        <v>73.0595482546201</v>
      </c>
      <c r="E404" s="13"/>
    </row>
    <row r="405" spans="1:5">
      <c r="A405" s="11" t="s">
        <v>330</v>
      </c>
      <c r="B405" s="16">
        <v>92</v>
      </c>
      <c r="C405" s="8">
        <v>88</v>
      </c>
      <c r="D405" s="9">
        <f t="shared" si="7"/>
        <v>95.6521739130435</v>
      </c>
      <c r="E405" s="13"/>
    </row>
    <row r="406" spans="1:5">
      <c r="A406" s="14" t="s">
        <v>330</v>
      </c>
      <c r="B406" s="16">
        <v>92</v>
      </c>
      <c r="C406" s="8">
        <v>88</v>
      </c>
      <c r="D406" s="9">
        <f t="shared" si="7"/>
        <v>95.6521739130435</v>
      </c>
      <c r="E406" s="13"/>
    </row>
    <row r="407" spans="1:5">
      <c r="A407" s="11" t="s">
        <v>331</v>
      </c>
      <c r="B407" s="16">
        <v>993</v>
      </c>
      <c r="C407" s="8">
        <v>671</v>
      </c>
      <c r="D407" s="9">
        <f t="shared" si="7"/>
        <v>67.5730110775428</v>
      </c>
      <c r="E407" s="13"/>
    </row>
    <row r="408" spans="1:5">
      <c r="A408" s="14" t="s">
        <v>331</v>
      </c>
      <c r="B408" s="16">
        <v>993</v>
      </c>
      <c r="C408" s="8">
        <v>671</v>
      </c>
      <c r="D408" s="9">
        <f t="shared" si="7"/>
        <v>67.5730110775428</v>
      </c>
      <c r="E408" s="13"/>
    </row>
    <row r="409" spans="1:5">
      <c r="A409" s="7" t="s">
        <v>332</v>
      </c>
      <c r="B409" s="8">
        <v>191298</v>
      </c>
      <c r="C409" s="8">
        <f>C410+C429+C439+C457+C464+C471+C475+C477</f>
        <v>151143</v>
      </c>
      <c r="D409" s="9">
        <f t="shared" si="7"/>
        <v>79.0091898503905</v>
      </c>
      <c r="E409" s="13"/>
    </row>
    <row r="410" spans="1:5">
      <c r="A410" s="11" t="s">
        <v>333</v>
      </c>
      <c r="B410" s="16">
        <v>121558</v>
      </c>
      <c r="C410" s="8">
        <f>SUM(C411:C428)</f>
        <v>74294</v>
      </c>
      <c r="D410" s="9">
        <f t="shared" si="7"/>
        <v>61.118149360799</v>
      </c>
      <c r="E410" s="13"/>
    </row>
    <row r="411" spans="1:5">
      <c r="A411" s="14" t="s">
        <v>9</v>
      </c>
      <c r="B411" s="16">
        <v>1517</v>
      </c>
      <c r="C411" s="8">
        <v>414</v>
      </c>
      <c r="D411" s="9">
        <f t="shared" si="7"/>
        <v>27.2907053394858</v>
      </c>
      <c r="E411" s="13"/>
    </row>
    <row r="412" spans="1:5">
      <c r="A412" s="15" t="s">
        <v>21</v>
      </c>
      <c r="B412" s="16">
        <v>30</v>
      </c>
      <c r="C412" s="8">
        <v>0</v>
      </c>
      <c r="D412" s="9">
        <f t="shared" si="7"/>
        <v>0</v>
      </c>
      <c r="E412" s="13"/>
    </row>
    <row r="413" spans="1:5">
      <c r="A413" s="14" t="s">
        <v>14</v>
      </c>
      <c r="B413" s="16">
        <v>5891</v>
      </c>
      <c r="C413" s="8">
        <v>5786</v>
      </c>
      <c r="D413" s="9">
        <f t="shared" si="7"/>
        <v>98.2176200984553</v>
      </c>
      <c r="E413" s="13"/>
    </row>
    <row r="414" spans="1:5">
      <c r="A414" s="14" t="s">
        <v>334</v>
      </c>
      <c r="B414" s="16"/>
      <c r="C414" s="8">
        <v>0</v>
      </c>
      <c r="D414" s="9"/>
      <c r="E414" s="13"/>
    </row>
    <row r="415" spans="1:5">
      <c r="A415" s="14" t="s">
        <v>335</v>
      </c>
      <c r="B415" s="16">
        <v>23</v>
      </c>
      <c r="C415" s="8">
        <v>485</v>
      </c>
      <c r="D415" s="9">
        <f t="shared" si="7"/>
        <v>2108.69565217391</v>
      </c>
      <c r="E415" s="13"/>
    </row>
    <row r="416" spans="1:5">
      <c r="A416" s="14" t="s">
        <v>336</v>
      </c>
      <c r="B416" s="16">
        <v>703</v>
      </c>
      <c r="C416" s="8">
        <v>99</v>
      </c>
      <c r="D416" s="9">
        <f t="shared" si="7"/>
        <v>14.0825035561878</v>
      </c>
      <c r="E416" s="13"/>
    </row>
    <row r="417" spans="1:5">
      <c r="A417" s="14" t="s">
        <v>337</v>
      </c>
      <c r="B417" s="16"/>
      <c r="C417" s="8">
        <v>0</v>
      </c>
      <c r="D417" s="9"/>
      <c r="E417" s="13"/>
    </row>
    <row r="418" spans="1:5">
      <c r="A418" s="15" t="s">
        <v>338</v>
      </c>
      <c r="B418" s="16">
        <v>242</v>
      </c>
      <c r="C418" s="8">
        <v>279</v>
      </c>
      <c r="D418" s="9">
        <f t="shared" si="7"/>
        <v>115.289256198347</v>
      </c>
      <c r="E418" s="13"/>
    </row>
    <row r="419" spans="1:5">
      <c r="A419" s="15" t="s">
        <v>339</v>
      </c>
      <c r="B419" s="16">
        <v>37723</v>
      </c>
      <c r="C419" s="8">
        <v>37974</v>
      </c>
      <c r="D419" s="9">
        <f t="shared" si="7"/>
        <v>100.665376560719</v>
      </c>
      <c r="E419" s="13"/>
    </row>
    <row r="420" spans="1:5">
      <c r="A420" s="14" t="s">
        <v>340</v>
      </c>
      <c r="B420" s="16">
        <v>4161</v>
      </c>
      <c r="C420" s="8">
        <v>8111</v>
      </c>
      <c r="D420" s="9">
        <f t="shared" si="7"/>
        <v>194.92910358087</v>
      </c>
      <c r="E420" s="13"/>
    </row>
    <row r="421" spans="1:5">
      <c r="A421" s="15" t="s">
        <v>341</v>
      </c>
      <c r="B421" s="16"/>
      <c r="C421" s="8">
        <v>0</v>
      </c>
      <c r="D421" s="9"/>
      <c r="E421" s="13"/>
    </row>
    <row r="422" spans="1:5">
      <c r="A422" s="15" t="s">
        <v>342</v>
      </c>
      <c r="B422" s="16"/>
      <c r="C422" s="8">
        <v>232</v>
      </c>
      <c r="D422" s="9"/>
      <c r="E422" s="13"/>
    </row>
    <row r="423" spans="1:5">
      <c r="A423" s="15" t="s">
        <v>343</v>
      </c>
      <c r="B423" s="16">
        <v>22491</v>
      </c>
      <c r="C423" s="8">
        <v>5753</v>
      </c>
      <c r="D423" s="9">
        <f t="shared" si="7"/>
        <v>25.5791205371037</v>
      </c>
      <c r="E423" s="13"/>
    </row>
    <row r="424" spans="1:5">
      <c r="A424" s="15" t="s">
        <v>344</v>
      </c>
      <c r="B424" s="16">
        <v>25358</v>
      </c>
      <c r="C424" s="8">
        <v>11880</v>
      </c>
      <c r="D424" s="9">
        <f t="shared" si="7"/>
        <v>46.8491205931067</v>
      </c>
      <c r="E424" s="13"/>
    </row>
    <row r="425" spans="1:5">
      <c r="A425" s="15" t="s">
        <v>345</v>
      </c>
      <c r="B425" s="16">
        <v>6790</v>
      </c>
      <c r="C425" s="8">
        <v>0</v>
      </c>
      <c r="D425" s="9">
        <f t="shared" si="7"/>
        <v>0</v>
      </c>
      <c r="E425" s="13"/>
    </row>
    <row r="426" spans="1:5">
      <c r="A426" s="14" t="s">
        <v>346</v>
      </c>
      <c r="B426" s="18">
        <v>30</v>
      </c>
      <c r="C426" s="8"/>
      <c r="D426" s="9">
        <f t="shared" si="7"/>
        <v>0</v>
      </c>
      <c r="E426" s="13"/>
    </row>
    <row r="427" spans="1:5">
      <c r="A427" s="14" t="s">
        <v>347</v>
      </c>
      <c r="B427" s="16"/>
      <c r="C427" s="8">
        <v>0</v>
      </c>
      <c r="D427" s="9"/>
      <c r="E427" s="13"/>
    </row>
    <row r="428" spans="1:5">
      <c r="A428" s="14" t="s">
        <v>348</v>
      </c>
      <c r="B428" s="16">
        <v>16599</v>
      </c>
      <c r="C428" s="8">
        <v>3281</v>
      </c>
      <c r="D428" s="9">
        <f t="shared" si="7"/>
        <v>19.7662509789746</v>
      </c>
      <c r="E428" s="13"/>
    </row>
    <row r="429" spans="1:5">
      <c r="A429" s="11" t="s">
        <v>349</v>
      </c>
      <c r="B429" s="16">
        <v>2812</v>
      </c>
      <c r="C429" s="8">
        <f>SUM(C430:C438)</f>
        <v>2828</v>
      </c>
      <c r="D429" s="9">
        <f t="shared" si="7"/>
        <v>100.568990042674</v>
      </c>
      <c r="E429" s="13"/>
    </row>
    <row r="430" spans="1:5">
      <c r="A430" s="14" t="s">
        <v>9</v>
      </c>
      <c r="B430" s="16">
        <v>392</v>
      </c>
      <c r="C430" s="8">
        <v>1911</v>
      </c>
      <c r="D430" s="9">
        <f t="shared" si="7"/>
        <v>487.5</v>
      </c>
      <c r="E430" s="13"/>
    </row>
    <row r="431" spans="1:5">
      <c r="A431" s="14" t="s">
        <v>350</v>
      </c>
      <c r="B431" s="16">
        <v>2014</v>
      </c>
      <c r="C431" s="8">
        <v>790</v>
      </c>
      <c r="D431" s="9">
        <f t="shared" si="7"/>
        <v>39.2254220456802</v>
      </c>
      <c r="E431" s="13"/>
    </row>
    <row r="432" spans="1:5">
      <c r="A432" s="14" t="s">
        <v>351</v>
      </c>
      <c r="B432" s="16">
        <v>100</v>
      </c>
      <c r="C432" s="8">
        <v>115</v>
      </c>
      <c r="D432" s="9">
        <f t="shared" si="7"/>
        <v>115</v>
      </c>
      <c r="E432" s="13"/>
    </row>
    <row r="433" spans="1:5">
      <c r="A433" s="15" t="s">
        <v>352</v>
      </c>
      <c r="B433" s="16"/>
      <c r="C433" s="8">
        <v>0</v>
      </c>
      <c r="D433" s="9"/>
      <c r="E433" s="13"/>
    </row>
    <row r="434" spans="1:5">
      <c r="A434" s="15" t="s">
        <v>353</v>
      </c>
      <c r="B434" s="16"/>
      <c r="C434" s="8">
        <v>0</v>
      </c>
      <c r="D434" s="9"/>
      <c r="E434" s="13"/>
    </row>
    <row r="435" spans="1:5">
      <c r="A435" s="14" t="s">
        <v>354</v>
      </c>
      <c r="B435" s="16"/>
      <c r="C435" s="8">
        <v>0</v>
      </c>
      <c r="D435" s="9"/>
      <c r="E435" s="13"/>
    </row>
    <row r="436" spans="1:5">
      <c r="A436" s="14" t="s">
        <v>355</v>
      </c>
      <c r="B436" s="16">
        <v>246</v>
      </c>
      <c r="C436" s="8">
        <v>0</v>
      </c>
      <c r="D436" s="9">
        <f t="shared" si="7"/>
        <v>0</v>
      </c>
      <c r="E436" s="13"/>
    </row>
    <row r="437" spans="1:5">
      <c r="A437" s="14" t="s">
        <v>356</v>
      </c>
      <c r="B437" s="16">
        <v>28</v>
      </c>
      <c r="C437" s="8">
        <v>12</v>
      </c>
      <c r="D437" s="9">
        <f t="shared" si="7"/>
        <v>42.8571428571429</v>
      </c>
      <c r="E437" s="13"/>
    </row>
    <row r="438" spans="1:5">
      <c r="A438" s="14" t="s">
        <v>357</v>
      </c>
      <c r="B438" s="16">
        <v>32</v>
      </c>
      <c r="C438" s="8">
        <v>0</v>
      </c>
      <c r="D438" s="9">
        <f t="shared" si="7"/>
        <v>0</v>
      </c>
      <c r="E438" s="13"/>
    </row>
    <row r="439" spans="1:5">
      <c r="A439" s="11" t="s">
        <v>358</v>
      </c>
      <c r="B439" s="16">
        <v>8189</v>
      </c>
      <c r="C439" s="8">
        <f>SUM(C440:C456)</f>
        <v>13567</v>
      </c>
      <c r="D439" s="9">
        <f t="shared" si="7"/>
        <v>165.673464403468</v>
      </c>
      <c r="E439" s="13"/>
    </row>
    <row r="440" spans="1:5">
      <c r="A440" s="14" t="s">
        <v>9</v>
      </c>
      <c r="B440" s="16">
        <v>252</v>
      </c>
      <c r="C440" s="8">
        <v>249</v>
      </c>
      <c r="D440" s="9">
        <f t="shared" si="7"/>
        <v>98.8095238095238</v>
      </c>
      <c r="E440" s="13"/>
    </row>
    <row r="441" spans="1:5">
      <c r="A441" s="14" t="s">
        <v>359</v>
      </c>
      <c r="B441" s="16">
        <v>1162</v>
      </c>
      <c r="C441" s="8">
        <v>1135</v>
      </c>
      <c r="D441" s="9">
        <f t="shared" si="7"/>
        <v>97.6764199655766</v>
      </c>
      <c r="E441" s="13"/>
    </row>
    <row r="442" spans="1:5">
      <c r="A442" s="14" t="s">
        <v>360</v>
      </c>
      <c r="B442" s="16">
        <v>5438</v>
      </c>
      <c r="C442" s="8">
        <v>11220</v>
      </c>
      <c r="D442" s="9">
        <f t="shared" si="7"/>
        <v>206.325855093784</v>
      </c>
      <c r="E442" s="13"/>
    </row>
    <row r="443" spans="1:5">
      <c r="A443" s="14" t="s">
        <v>361</v>
      </c>
      <c r="B443" s="16"/>
      <c r="C443" s="8">
        <v>0</v>
      </c>
      <c r="D443" s="9"/>
      <c r="E443" s="13"/>
    </row>
    <row r="444" spans="1:5">
      <c r="A444" s="14" t="s">
        <v>362</v>
      </c>
      <c r="B444" s="16"/>
      <c r="C444" s="8">
        <v>0</v>
      </c>
      <c r="D444" s="9"/>
      <c r="E444" s="13"/>
    </row>
    <row r="445" spans="1:5">
      <c r="A445" s="14" t="s">
        <v>363</v>
      </c>
      <c r="B445" s="16"/>
      <c r="C445" s="8">
        <v>0</v>
      </c>
      <c r="D445" s="9"/>
      <c r="E445" s="13"/>
    </row>
    <row r="446" spans="1:5">
      <c r="A446" s="14" t="s">
        <v>364</v>
      </c>
      <c r="B446" s="16">
        <v>369</v>
      </c>
      <c r="C446" s="8">
        <v>305</v>
      </c>
      <c r="D446" s="9">
        <f t="shared" si="7"/>
        <v>82.6558265582656</v>
      </c>
      <c r="E446" s="13"/>
    </row>
    <row r="447" spans="1:5">
      <c r="A447" s="14" t="s">
        <v>365</v>
      </c>
      <c r="B447" s="16">
        <v>9</v>
      </c>
      <c r="C447" s="8">
        <v>0</v>
      </c>
      <c r="D447" s="9">
        <f t="shared" si="7"/>
        <v>0</v>
      </c>
      <c r="E447" s="13"/>
    </row>
    <row r="448" spans="1:5">
      <c r="A448" s="15" t="s">
        <v>366</v>
      </c>
      <c r="B448" s="16"/>
      <c r="C448" s="8">
        <v>0</v>
      </c>
      <c r="D448" s="9"/>
      <c r="E448" s="13"/>
    </row>
    <row r="449" spans="1:5">
      <c r="A449" s="14" t="s">
        <v>367</v>
      </c>
      <c r="B449" s="16"/>
      <c r="C449" s="8">
        <v>0</v>
      </c>
      <c r="D449" s="9"/>
      <c r="E449" s="13"/>
    </row>
    <row r="450" spans="1:5">
      <c r="A450" s="15" t="s">
        <v>368</v>
      </c>
      <c r="B450" s="16">
        <v>70</v>
      </c>
      <c r="C450" s="8">
        <v>0</v>
      </c>
      <c r="D450" s="9"/>
      <c r="E450" s="13"/>
    </row>
    <row r="451" spans="1:5">
      <c r="A451" s="14" t="s">
        <v>369</v>
      </c>
      <c r="B451" s="16"/>
      <c r="C451" s="8">
        <v>0</v>
      </c>
      <c r="D451" s="9"/>
      <c r="E451" s="13"/>
    </row>
    <row r="452" spans="1:5">
      <c r="A452" s="14" t="s">
        <v>370</v>
      </c>
      <c r="B452" s="16">
        <v>179</v>
      </c>
      <c r="C452" s="8">
        <v>22</v>
      </c>
      <c r="D452" s="9">
        <f t="shared" si="7"/>
        <v>12.2905027932961</v>
      </c>
      <c r="E452" s="13"/>
    </row>
    <row r="453" spans="1:5">
      <c r="A453" s="15" t="s">
        <v>371</v>
      </c>
      <c r="B453" s="16">
        <v>13</v>
      </c>
      <c r="C453" s="8">
        <v>421</v>
      </c>
      <c r="D453" s="9">
        <f t="shared" si="7"/>
        <v>3238.46153846154</v>
      </c>
      <c r="E453" s="13"/>
    </row>
    <row r="454" spans="1:5">
      <c r="A454" s="15" t="s">
        <v>372</v>
      </c>
      <c r="B454" s="16">
        <v>467</v>
      </c>
      <c r="C454" s="8">
        <v>171</v>
      </c>
      <c r="D454" s="9">
        <f t="shared" si="7"/>
        <v>36.6167023554604</v>
      </c>
      <c r="E454" s="13"/>
    </row>
    <row r="455" spans="1:5">
      <c r="A455" s="15" t="s">
        <v>373</v>
      </c>
      <c r="B455" s="16"/>
      <c r="C455" s="8">
        <v>0</v>
      </c>
      <c r="D455" s="9"/>
      <c r="E455" s="13"/>
    </row>
    <row r="456" spans="1:5">
      <c r="A456" s="14" t="s">
        <v>374</v>
      </c>
      <c r="B456" s="16">
        <v>230</v>
      </c>
      <c r="C456" s="8">
        <v>44</v>
      </c>
      <c r="D456" s="9">
        <f t="shared" ref="D455:D518" si="8">C456/B456*100</f>
        <v>19.1304347826087</v>
      </c>
      <c r="E456" s="13"/>
    </row>
    <row r="457" spans="1:5">
      <c r="A457" s="19" t="s">
        <v>375</v>
      </c>
      <c r="B457" s="16">
        <v>16043</v>
      </c>
      <c r="C457" s="8">
        <f>SUM(C458:C463)</f>
        <v>7314</v>
      </c>
      <c r="D457" s="9">
        <f t="shared" si="8"/>
        <v>45.5899769369819</v>
      </c>
      <c r="E457" s="13"/>
    </row>
    <row r="458" spans="1:5">
      <c r="A458" s="14" t="s">
        <v>9</v>
      </c>
      <c r="B458" s="16"/>
      <c r="C458" s="8">
        <v>0</v>
      </c>
      <c r="D458" s="9"/>
      <c r="E458" s="13"/>
    </row>
    <row r="459" spans="1:5">
      <c r="A459" s="14" t="s">
        <v>376</v>
      </c>
      <c r="B459" s="16">
        <v>9977</v>
      </c>
      <c r="C459" s="8">
        <v>2734</v>
      </c>
      <c r="D459" s="9">
        <f t="shared" si="8"/>
        <v>27.4030269620126</v>
      </c>
      <c r="E459" s="13"/>
    </row>
    <row r="460" spans="1:5">
      <c r="A460" s="14" t="s">
        <v>377</v>
      </c>
      <c r="B460" s="16">
        <v>4755</v>
      </c>
      <c r="C460" s="8">
        <v>3575</v>
      </c>
      <c r="D460" s="9">
        <f t="shared" si="8"/>
        <v>75.1840168243954</v>
      </c>
      <c r="E460" s="13"/>
    </row>
    <row r="461" spans="1:5">
      <c r="A461" s="14" t="s">
        <v>14</v>
      </c>
      <c r="B461" s="16"/>
      <c r="C461" s="8">
        <v>0</v>
      </c>
      <c r="D461" s="9"/>
      <c r="E461" s="13"/>
    </row>
    <row r="462" spans="1:5">
      <c r="A462" s="15" t="s">
        <v>378</v>
      </c>
      <c r="B462" s="16">
        <v>268</v>
      </c>
      <c r="C462" s="8">
        <v>100</v>
      </c>
      <c r="D462" s="9">
        <f t="shared" si="8"/>
        <v>37.3134328358209</v>
      </c>
      <c r="E462" s="13"/>
    </row>
    <row r="463" spans="1:5">
      <c r="A463" s="14" t="s">
        <v>379</v>
      </c>
      <c r="B463" s="16">
        <v>1043</v>
      </c>
      <c r="C463" s="8">
        <v>905</v>
      </c>
      <c r="D463" s="9">
        <f t="shared" si="8"/>
        <v>86.7689357622244</v>
      </c>
      <c r="E463" s="13"/>
    </row>
    <row r="464" spans="1:5">
      <c r="A464" s="11" t="s">
        <v>380</v>
      </c>
      <c r="B464" s="16">
        <v>14611</v>
      </c>
      <c r="C464" s="8">
        <v>8399</v>
      </c>
      <c r="D464" s="9">
        <f t="shared" si="8"/>
        <v>57.4840873314626</v>
      </c>
      <c r="E464" s="13"/>
    </row>
    <row r="465" spans="1:5">
      <c r="A465" s="14" t="s">
        <v>381</v>
      </c>
      <c r="B465" s="16">
        <v>30</v>
      </c>
      <c r="C465" s="8">
        <v>2343</v>
      </c>
      <c r="D465" s="9">
        <f t="shared" si="8"/>
        <v>7810</v>
      </c>
      <c r="E465" s="13"/>
    </row>
    <row r="466" spans="1:5">
      <c r="A466" s="14" t="s">
        <v>382</v>
      </c>
      <c r="B466" s="16"/>
      <c r="C466" s="8">
        <v>0</v>
      </c>
      <c r="D466" s="9"/>
      <c r="E466" s="13"/>
    </row>
    <row r="467" spans="1:5">
      <c r="A467" s="14" t="s">
        <v>383</v>
      </c>
      <c r="B467" s="16">
        <v>14581</v>
      </c>
      <c r="C467" s="8">
        <v>6056</v>
      </c>
      <c r="D467" s="9">
        <f t="shared" si="8"/>
        <v>41.5335025032577</v>
      </c>
      <c r="E467" s="13"/>
    </row>
    <row r="468" spans="1:5">
      <c r="A468" s="14" t="s">
        <v>384</v>
      </c>
      <c r="B468" s="16"/>
      <c r="C468" s="8">
        <v>0</v>
      </c>
      <c r="D468" s="9"/>
      <c r="E468" s="13"/>
    </row>
    <row r="469" spans="1:5">
      <c r="A469" s="15" t="s">
        <v>385</v>
      </c>
      <c r="B469" s="16"/>
      <c r="C469" s="8">
        <v>0</v>
      </c>
      <c r="D469" s="9"/>
      <c r="E469" s="13"/>
    </row>
    <row r="470" spans="1:5">
      <c r="A470" s="15" t="s">
        <v>386</v>
      </c>
      <c r="B470" s="16"/>
      <c r="C470" s="8">
        <v>0</v>
      </c>
      <c r="D470" s="9"/>
      <c r="E470" s="13"/>
    </row>
    <row r="471" spans="1:5">
      <c r="A471" s="11" t="s">
        <v>387</v>
      </c>
      <c r="B471" s="16">
        <v>109</v>
      </c>
      <c r="C471" s="8">
        <v>1121</v>
      </c>
      <c r="D471" s="9">
        <f t="shared" si="8"/>
        <v>1028.44036697248</v>
      </c>
      <c r="E471" s="13"/>
    </row>
    <row r="472" spans="1:5">
      <c r="A472" s="15" t="s">
        <v>388</v>
      </c>
      <c r="B472" s="16">
        <v>76</v>
      </c>
      <c r="C472" s="8">
        <v>1036</v>
      </c>
      <c r="D472" s="9">
        <f t="shared" si="8"/>
        <v>1363.15789473684</v>
      </c>
      <c r="E472" s="13"/>
    </row>
    <row r="473" spans="1:5">
      <c r="A473" s="14" t="s">
        <v>389</v>
      </c>
      <c r="B473" s="16">
        <v>33</v>
      </c>
      <c r="C473" s="8">
        <v>85</v>
      </c>
      <c r="D473" s="9">
        <f t="shared" si="8"/>
        <v>257.575757575758</v>
      </c>
      <c r="E473" s="13"/>
    </row>
    <row r="474" spans="1:5">
      <c r="A474" s="14" t="s">
        <v>390</v>
      </c>
      <c r="B474" s="16"/>
      <c r="C474" s="8">
        <v>0</v>
      </c>
      <c r="D474" s="9"/>
      <c r="E474" s="13"/>
    </row>
    <row r="475" spans="1:5">
      <c r="A475" s="11" t="s">
        <v>391</v>
      </c>
      <c r="B475" s="16">
        <v>26002</v>
      </c>
      <c r="C475" s="8">
        <v>23395</v>
      </c>
      <c r="D475" s="9">
        <f t="shared" si="8"/>
        <v>89.9738481655257</v>
      </c>
      <c r="E475" s="13"/>
    </row>
    <row r="476" spans="1:5">
      <c r="A476" s="14" t="s">
        <v>392</v>
      </c>
      <c r="B476" s="16">
        <v>26002</v>
      </c>
      <c r="C476" s="8">
        <v>23395</v>
      </c>
      <c r="D476" s="9">
        <f t="shared" si="8"/>
        <v>89.9738481655257</v>
      </c>
      <c r="E476" s="13"/>
    </row>
    <row r="477" spans="1:5">
      <c r="A477" s="19" t="s">
        <v>393</v>
      </c>
      <c r="B477" s="16">
        <v>1974</v>
      </c>
      <c r="C477" s="8">
        <v>20225</v>
      </c>
      <c r="D477" s="9">
        <f t="shared" si="8"/>
        <v>1024.56940222898</v>
      </c>
      <c r="E477" s="13"/>
    </row>
    <row r="478" spans="1:5">
      <c r="A478" s="15" t="s">
        <v>393</v>
      </c>
      <c r="B478" s="16">
        <v>1974</v>
      </c>
      <c r="C478" s="8">
        <v>20225</v>
      </c>
      <c r="D478" s="9">
        <f t="shared" si="8"/>
        <v>1024.56940222898</v>
      </c>
      <c r="E478" s="13"/>
    </row>
    <row r="479" spans="1:5">
      <c r="A479" s="7" t="s">
        <v>394</v>
      </c>
      <c r="B479" s="8">
        <v>6714</v>
      </c>
      <c r="C479" s="8">
        <f>C480</f>
        <v>10781</v>
      </c>
      <c r="D479" s="9">
        <f t="shared" si="8"/>
        <v>160.57491808162</v>
      </c>
      <c r="E479" s="13"/>
    </row>
    <row r="480" spans="1:5">
      <c r="A480" s="11" t="s">
        <v>395</v>
      </c>
      <c r="B480" s="16">
        <v>6714</v>
      </c>
      <c r="C480" s="8">
        <f>SUM(C481:C489)</f>
        <v>10781</v>
      </c>
      <c r="D480" s="9">
        <f t="shared" si="8"/>
        <v>160.57491808162</v>
      </c>
      <c r="E480" s="13"/>
    </row>
    <row r="481" spans="1:5">
      <c r="A481" s="14" t="s">
        <v>9</v>
      </c>
      <c r="B481" s="16">
        <v>732</v>
      </c>
      <c r="C481" s="8">
        <v>161</v>
      </c>
      <c r="D481" s="9">
        <f t="shared" si="8"/>
        <v>21.9945355191257</v>
      </c>
      <c r="E481" s="13"/>
    </row>
    <row r="482" spans="1:5">
      <c r="A482" s="14" t="s">
        <v>21</v>
      </c>
      <c r="B482" s="16"/>
      <c r="C482" s="8">
        <v>0</v>
      </c>
      <c r="D482" s="9"/>
      <c r="E482" s="13"/>
    </row>
    <row r="483" spans="1:5">
      <c r="A483" s="14" t="s">
        <v>10</v>
      </c>
      <c r="B483" s="16"/>
      <c r="C483" s="8">
        <v>0</v>
      </c>
      <c r="D483" s="9"/>
      <c r="E483" s="13"/>
    </row>
    <row r="484" spans="1:5">
      <c r="A484" s="14" t="s">
        <v>396</v>
      </c>
      <c r="B484" s="16">
        <v>895</v>
      </c>
      <c r="C484" s="8">
        <v>2297</v>
      </c>
      <c r="D484" s="9">
        <f t="shared" si="8"/>
        <v>256.648044692737</v>
      </c>
      <c r="E484" s="13"/>
    </row>
    <row r="485" spans="1:5">
      <c r="A485" s="14" t="s">
        <v>397</v>
      </c>
      <c r="B485" s="16">
        <v>2777</v>
      </c>
      <c r="C485" s="8">
        <v>4272</v>
      </c>
      <c r="D485" s="9">
        <f t="shared" si="8"/>
        <v>153.83507382067</v>
      </c>
      <c r="E485" s="13"/>
    </row>
    <row r="486" spans="1:5">
      <c r="A486" s="14" t="s">
        <v>398</v>
      </c>
      <c r="B486" s="16"/>
      <c r="C486" s="8">
        <v>0</v>
      </c>
      <c r="D486" s="9"/>
      <c r="E486" s="13"/>
    </row>
    <row r="487" spans="1:5">
      <c r="A487" s="14" t="s">
        <v>399</v>
      </c>
      <c r="B487" s="16">
        <v>2258</v>
      </c>
      <c r="C487" s="8">
        <v>785</v>
      </c>
      <c r="D487" s="9">
        <f t="shared" si="8"/>
        <v>34.7652790079717</v>
      </c>
      <c r="E487" s="13"/>
    </row>
    <row r="488" spans="1:5">
      <c r="A488" s="14" t="s">
        <v>400</v>
      </c>
      <c r="B488" s="16"/>
      <c r="C488" s="8">
        <v>0</v>
      </c>
      <c r="D488" s="9"/>
      <c r="E488" s="13"/>
    </row>
    <row r="489" spans="1:5">
      <c r="A489" s="14" t="s">
        <v>401</v>
      </c>
      <c r="B489" s="16">
        <v>52</v>
      </c>
      <c r="C489" s="8">
        <v>3266</v>
      </c>
      <c r="D489" s="9">
        <f t="shared" si="8"/>
        <v>6280.76923076923</v>
      </c>
      <c r="E489" s="13"/>
    </row>
    <row r="490" spans="1:5">
      <c r="A490" s="11" t="s">
        <v>402</v>
      </c>
      <c r="B490" s="16"/>
      <c r="C490" s="8">
        <v>0</v>
      </c>
      <c r="D490" s="9"/>
      <c r="E490" s="13"/>
    </row>
    <row r="491" spans="1:5">
      <c r="A491" s="14" t="s">
        <v>403</v>
      </c>
      <c r="B491" s="16"/>
      <c r="C491" s="8">
        <v>0</v>
      </c>
      <c r="D491" s="9"/>
      <c r="E491" s="13"/>
    </row>
    <row r="492" spans="1:5">
      <c r="A492" s="11" t="s">
        <v>404</v>
      </c>
      <c r="B492" s="16"/>
      <c r="C492" s="8">
        <v>0</v>
      </c>
      <c r="D492" s="9"/>
      <c r="E492" s="13"/>
    </row>
    <row r="493" spans="1:5">
      <c r="A493" s="14" t="s">
        <v>404</v>
      </c>
      <c r="B493" s="16"/>
      <c r="C493" s="8">
        <v>0</v>
      </c>
      <c r="D493" s="9"/>
      <c r="E493" s="13"/>
    </row>
    <row r="494" spans="1:5">
      <c r="A494" s="7" t="s">
        <v>405</v>
      </c>
      <c r="B494" s="8">
        <v>1683</v>
      </c>
      <c r="C494" s="8">
        <v>666</v>
      </c>
      <c r="D494" s="9">
        <f t="shared" si="8"/>
        <v>39.572192513369</v>
      </c>
      <c r="E494" s="13"/>
    </row>
    <row r="495" spans="1:5">
      <c r="A495" s="11" t="s">
        <v>406</v>
      </c>
      <c r="B495" s="16"/>
      <c r="C495" s="8">
        <v>0</v>
      </c>
      <c r="D495" s="9"/>
      <c r="E495" s="13"/>
    </row>
    <row r="496" spans="1:5">
      <c r="A496" s="14" t="s">
        <v>9</v>
      </c>
      <c r="B496" s="16"/>
      <c r="C496" s="8">
        <v>0</v>
      </c>
      <c r="D496" s="9"/>
      <c r="E496" s="13"/>
    </row>
    <row r="497" spans="1:5">
      <c r="A497" s="11" t="s">
        <v>407</v>
      </c>
      <c r="B497" s="16">
        <v>14</v>
      </c>
      <c r="C497" s="8">
        <v>0</v>
      </c>
      <c r="D497" s="9">
        <f t="shared" si="8"/>
        <v>0</v>
      </c>
      <c r="E497" s="13"/>
    </row>
    <row r="498" spans="1:5">
      <c r="A498" s="14" t="s">
        <v>408</v>
      </c>
      <c r="B498" s="16">
        <v>14</v>
      </c>
      <c r="C498" s="8">
        <v>0</v>
      </c>
      <c r="D498" s="9">
        <f t="shared" si="8"/>
        <v>0</v>
      </c>
      <c r="E498" s="13"/>
    </row>
    <row r="499" spans="1:5">
      <c r="A499" s="19" t="s">
        <v>409</v>
      </c>
      <c r="B499" s="16">
        <v>1225</v>
      </c>
      <c r="C499" s="8">
        <v>368</v>
      </c>
      <c r="D499" s="9">
        <f t="shared" si="8"/>
        <v>30.0408163265306</v>
      </c>
      <c r="E499" s="13"/>
    </row>
    <row r="500" spans="1:5">
      <c r="A500" s="14" t="s">
        <v>9</v>
      </c>
      <c r="B500" s="16">
        <v>395</v>
      </c>
      <c r="C500" s="8">
        <v>177</v>
      </c>
      <c r="D500" s="9">
        <f t="shared" si="8"/>
        <v>44.8101265822785</v>
      </c>
      <c r="E500" s="13"/>
    </row>
    <row r="501" spans="1:5">
      <c r="A501" s="14" t="s">
        <v>14</v>
      </c>
      <c r="B501" s="16">
        <v>167</v>
      </c>
      <c r="C501" s="8">
        <v>155</v>
      </c>
      <c r="D501" s="9">
        <f t="shared" si="8"/>
        <v>92.814371257485</v>
      </c>
      <c r="E501" s="13"/>
    </row>
    <row r="502" spans="1:5">
      <c r="A502" s="15" t="s">
        <v>410</v>
      </c>
      <c r="B502" s="16">
        <v>663</v>
      </c>
      <c r="C502" s="8">
        <v>36</v>
      </c>
      <c r="D502" s="9">
        <f t="shared" si="8"/>
        <v>5.42986425339367</v>
      </c>
      <c r="E502" s="13"/>
    </row>
    <row r="503" spans="1:5">
      <c r="A503" s="11" t="s">
        <v>411</v>
      </c>
      <c r="B503" s="16">
        <v>263</v>
      </c>
      <c r="C503" s="8">
        <v>188</v>
      </c>
      <c r="D503" s="9">
        <f t="shared" si="8"/>
        <v>71.4828897338403</v>
      </c>
      <c r="E503" s="13"/>
    </row>
    <row r="504" spans="1:5">
      <c r="A504" s="15" t="s">
        <v>412</v>
      </c>
      <c r="B504" s="16">
        <v>94</v>
      </c>
      <c r="C504" s="8">
        <v>20</v>
      </c>
      <c r="D504" s="9">
        <f t="shared" si="8"/>
        <v>21.2765957446809</v>
      </c>
      <c r="E504" s="13"/>
    </row>
    <row r="505" spans="1:5">
      <c r="A505" s="14" t="s">
        <v>413</v>
      </c>
      <c r="B505" s="16">
        <v>169</v>
      </c>
      <c r="C505" s="8">
        <v>168</v>
      </c>
      <c r="D505" s="9">
        <f t="shared" si="8"/>
        <v>99.4082840236686</v>
      </c>
      <c r="E505" s="13"/>
    </row>
    <row r="506" spans="1:5">
      <c r="A506" s="11" t="s">
        <v>414</v>
      </c>
      <c r="B506" s="16">
        <v>181</v>
      </c>
      <c r="C506" s="8">
        <v>110</v>
      </c>
      <c r="D506" s="9">
        <f t="shared" si="8"/>
        <v>60.7734806629834</v>
      </c>
      <c r="E506" s="13"/>
    </row>
    <row r="507" spans="1:5">
      <c r="A507" s="14" t="s">
        <v>414</v>
      </c>
      <c r="B507" s="16">
        <v>181</v>
      </c>
      <c r="C507" s="8">
        <v>110</v>
      </c>
      <c r="D507" s="9">
        <f t="shared" si="8"/>
        <v>60.7734806629834</v>
      </c>
      <c r="E507" s="13"/>
    </row>
    <row r="508" spans="1:5">
      <c r="A508" s="7" t="s">
        <v>415</v>
      </c>
      <c r="B508" s="8">
        <v>2395</v>
      </c>
      <c r="C508" s="8">
        <f>C509+C515+C517</f>
        <v>6271</v>
      </c>
      <c r="D508" s="9">
        <f t="shared" si="8"/>
        <v>261.837160751566</v>
      </c>
      <c r="E508" s="13"/>
    </row>
    <row r="509" spans="1:5">
      <c r="A509" s="11" t="s">
        <v>416</v>
      </c>
      <c r="B509" s="16">
        <v>1726</v>
      </c>
      <c r="C509" s="8">
        <v>3858</v>
      </c>
      <c r="D509" s="9">
        <f t="shared" si="8"/>
        <v>223.522595596756</v>
      </c>
      <c r="E509" s="13"/>
    </row>
    <row r="510" spans="1:5">
      <c r="A510" s="14" t="s">
        <v>9</v>
      </c>
      <c r="B510" s="16">
        <v>552</v>
      </c>
      <c r="C510" s="8">
        <v>552</v>
      </c>
      <c r="D510" s="9">
        <f t="shared" si="8"/>
        <v>100</v>
      </c>
      <c r="E510" s="13"/>
    </row>
    <row r="511" spans="1:5">
      <c r="A511" s="14" t="s">
        <v>21</v>
      </c>
      <c r="B511" s="16"/>
      <c r="C511" s="8">
        <v>0</v>
      </c>
      <c r="D511" s="9"/>
      <c r="E511" s="13"/>
    </row>
    <row r="512" spans="1:5">
      <c r="A512" s="15" t="s">
        <v>417</v>
      </c>
      <c r="B512" s="16">
        <v>44</v>
      </c>
      <c r="C512" s="8">
        <v>0</v>
      </c>
      <c r="D512" s="9">
        <f t="shared" si="8"/>
        <v>0</v>
      </c>
      <c r="E512" s="13"/>
    </row>
    <row r="513" spans="1:5">
      <c r="A513" s="14" t="s">
        <v>14</v>
      </c>
      <c r="B513" s="16">
        <v>340</v>
      </c>
      <c r="C513" s="8">
        <v>283</v>
      </c>
      <c r="D513" s="9">
        <f t="shared" si="8"/>
        <v>83.2352941176471</v>
      </c>
      <c r="E513" s="13"/>
    </row>
    <row r="514" spans="1:5">
      <c r="A514" s="14" t="s">
        <v>418</v>
      </c>
      <c r="B514" s="16">
        <v>790</v>
      </c>
      <c r="C514" s="8">
        <v>3023</v>
      </c>
      <c r="D514" s="9">
        <f t="shared" si="8"/>
        <v>382.658227848101</v>
      </c>
      <c r="E514" s="13"/>
    </row>
    <row r="515" spans="1:5">
      <c r="A515" s="11" t="s">
        <v>419</v>
      </c>
      <c r="B515" s="16">
        <v>13</v>
      </c>
      <c r="C515" s="8">
        <v>210</v>
      </c>
      <c r="D515" s="9">
        <f t="shared" si="8"/>
        <v>1615.38461538462</v>
      </c>
      <c r="E515" s="13"/>
    </row>
    <row r="516" spans="1:5">
      <c r="A516" s="14" t="s">
        <v>420</v>
      </c>
      <c r="B516" s="16">
        <v>13</v>
      </c>
      <c r="C516" s="8">
        <v>210</v>
      </c>
      <c r="D516" s="9">
        <f t="shared" si="8"/>
        <v>1615.38461538462</v>
      </c>
      <c r="E516" s="13"/>
    </row>
    <row r="517" spans="1:5">
      <c r="A517" s="11" t="s">
        <v>421</v>
      </c>
      <c r="B517" s="16">
        <v>656</v>
      </c>
      <c r="C517" s="8">
        <v>2203</v>
      </c>
      <c r="D517" s="9">
        <f t="shared" si="8"/>
        <v>335.823170731707</v>
      </c>
      <c r="E517" s="13"/>
    </row>
    <row r="518" spans="1:5">
      <c r="A518" s="14" t="s">
        <v>421</v>
      </c>
      <c r="B518" s="16">
        <v>656</v>
      </c>
      <c r="C518" s="8">
        <v>2203</v>
      </c>
      <c r="D518" s="9">
        <f t="shared" si="8"/>
        <v>335.823170731707</v>
      </c>
      <c r="E518" s="13"/>
    </row>
    <row r="519" spans="1:5">
      <c r="A519" s="7" t="s">
        <v>422</v>
      </c>
      <c r="B519" s="16">
        <v>165</v>
      </c>
      <c r="C519" s="8">
        <v>0</v>
      </c>
      <c r="D519" s="9">
        <f t="shared" ref="D519:D582" si="9">C519/B519*100</f>
        <v>0</v>
      </c>
      <c r="E519" s="13"/>
    </row>
    <row r="520" spans="1:5">
      <c r="A520" s="11" t="s">
        <v>423</v>
      </c>
      <c r="B520" s="16">
        <v>165</v>
      </c>
      <c r="C520" s="8">
        <v>0</v>
      </c>
      <c r="D520" s="9">
        <f t="shared" si="9"/>
        <v>0</v>
      </c>
      <c r="E520" s="13"/>
    </row>
    <row r="521" spans="1:5">
      <c r="A521" s="14" t="s">
        <v>423</v>
      </c>
      <c r="B521" s="16">
        <v>165</v>
      </c>
      <c r="C521" s="8">
        <v>0</v>
      </c>
      <c r="D521" s="9">
        <f t="shared" si="9"/>
        <v>0</v>
      </c>
      <c r="E521" s="13"/>
    </row>
    <row r="522" spans="1:5">
      <c r="A522" s="7" t="s">
        <v>424</v>
      </c>
      <c r="B522" s="8">
        <v>1596</v>
      </c>
      <c r="C522" s="8">
        <v>1296</v>
      </c>
      <c r="D522" s="9">
        <f t="shared" si="9"/>
        <v>81.203007518797</v>
      </c>
      <c r="E522" s="13"/>
    </row>
    <row r="523" spans="1:5">
      <c r="A523" s="11" t="s">
        <v>425</v>
      </c>
      <c r="B523" s="16">
        <v>1531</v>
      </c>
      <c r="C523" s="8">
        <v>1296</v>
      </c>
      <c r="D523" s="9">
        <f t="shared" si="9"/>
        <v>84.6505551926845</v>
      </c>
      <c r="E523" s="13"/>
    </row>
    <row r="524" spans="1:5">
      <c r="A524" s="14" t="s">
        <v>9</v>
      </c>
      <c r="B524" s="16">
        <v>426</v>
      </c>
      <c r="C524" s="8">
        <v>137</v>
      </c>
      <c r="D524" s="9">
        <f t="shared" si="9"/>
        <v>32.1596244131455</v>
      </c>
      <c r="E524" s="13"/>
    </row>
    <row r="525" spans="1:5">
      <c r="A525" s="14" t="s">
        <v>21</v>
      </c>
      <c r="B525" s="16"/>
      <c r="C525" s="8">
        <v>0</v>
      </c>
      <c r="D525" s="9"/>
      <c r="E525" s="13"/>
    </row>
    <row r="526" spans="1:5">
      <c r="A526" s="14" t="s">
        <v>426</v>
      </c>
      <c r="B526" s="16"/>
      <c r="C526" s="8">
        <v>0</v>
      </c>
      <c r="D526" s="9"/>
      <c r="E526" s="13"/>
    </row>
    <row r="527" spans="1:5">
      <c r="A527" s="14" t="s">
        <v>427</v>
      </c>
      <c r="B527" s="16"/>
      <c r="C527" s="8">
        <v>0</v>
      </c>
      <c r="D527" s="9"/>
      <c r="E527" s="13"/>
    </row>
    <row r="528" spans="1:5">
      <c r="A528" s="14" t="s">
        <v>428</v>
      </c>
      <c r="B528" s="16"/>
      <c r="C528" s="8">
        <v>0</v>
      </c>
      <c r="D528" s="9"/>
      <c r="E528" s="13"/>
    </row>
    <row r="529" spans="1:5">
      <c r="A529" s="14" t="s">
        <v>429</v>
      </c>
      <c r="B529" s="16"/>
      <c r="C529" s="8">
        <v>0</v>
      </c>
      <c r="D529" s="9"/>
      <c r="E529" s="13"/>
    </row>
    <row r="530" spans="1:5">
      <c r="A530" s="14" t="s">
        <v>430</v>
      </c>
      <c r="B530" s="16"/>
      <c r="C530" s="8">
        <v>0</v>
      </c>
      <c r="D530" s="9"/>
      <c r="E530" s="13"/>
    </row>
    <row r="531" spans="1:5">
      <c r="A531" s="14" t="s">
        <v>14</v>
      </c>
      <c r="B531" s="16">
        <v>1105</v>
      </c>
      <c r="C531" s="8">
        <v>1015</v>
      </c>
      <c r="D531" s="9">
        <f t="shared" si="9"/>
        <v>91.8552036199095</v>
      </c>
      <c r="E531" s="13"/>
    </row>
    <row r="532" spans="1:5">
      <c r="A532" s="14" t="s">
        <v>431</v>
      </c>
      <c r="B532" s="16"/>
      <c r="C532" s="8">
        <v>144</v>
      </c>
      <c r="D532" s="9"/>
      <c r="E532" s="13"/>
    </row>
    <row r="533" spans="1:5">
      <c r="A533" s="11" t="s">
        <v>432</v>
      </c>
      <c r="B533" s="16">
        <v>65</v>
      </c>
      <c r="C533" s="8">
        <v>0</v>
      </c>
      <c r="D533" s="9">
        <f t="shared" si="9"/>
        <v>0</v>
      </c>
      <c r="E533" s="13"/>
    </row>
    <row r="534" spans="1:5">
      <c r="A534" s="14" t="s">
        <v>9</v>
      </c>
      <c r="B534" s="16">
        <v>65</v>
      </c>
      <c r="C534" s="8">
        <v>0</v>
      </c>
      <c r="D534" s="9">
        <f t="shared" si="9"/>
        <v>0</v>
      </c>
      <c r="E534" s="13"/>
    </row>
    <row r="535" spans="1:5">
      <c r="A535" s="14" t="s">
        <v>433</v>
      </c>
      <c r="B535" s="16"/>
      <c r="C535" s="8">
        <v>0</v>
      </c>
      <c r="D535" s="9"/>
      <c r="E535" s="13"/>
    </row>
    <row r="536" spans="1:5">
      <c r="A536" s="14" t="s">
        <v>434</v>
      </c>
      <c r="B536" s="16"/>
      <c r="C536" s="8">
        <v>0</v>
      </c>
      <c r="D536" s="9"/>
      <c r="E536" s="13"/>
    </row>
    <row r="537" spans="1:5">
      <c r="A537" s="7" t="s">
        <v>435</v>
      </c>
      <c r="B537" s="8">
        <v>13392</v>
      </c>
      <c r="C537" s="8">
        <v>16658</v>
      </c>
      <c r="D537" s="9">
        <f t="shared" si="9"/>
        <v>124.387694145759</v>
      </c>
      <c r="E537" s="13"/>
    </row>
    <row r="538" spans="1:5">
      <c r="A538" s="11" t="s">
        <v>436</v>
      </c>
      <c r="B538" s="16">
        <v>2931</v>
      </c>
      <c r="C538" s="8">
        <v>1709</v>
      </c>
      <c r="D538" s="9">
        <f t="shared" si="9"/>
        <v>58.3077447969976</v>
      </c>
      <c r="E538" s="13"/>
    </row>
    <row r="539" spans="1:5">
      <c r="A539" s="14" t="s">
        <v>437</v>
      </c>
      <c r="B539" s="16"/>
      <c r="C539" s="8">
        <v>0</v>
      </c>
      <c r="D539" s="9"/>
      <c r="E539" s="13"/>
    </row>
    <row r="540" spans="1:5">
      <c r="A540" s="14" t="s">
        <v>438</v>
      </c>
      <c r="B540" s="16">
        <v>2556</v>
      </c>
      <c r="C540" s="8">
        <v>1500</v>
      </c>
      <c r="D540" s="9">
        <f t="shared" si="9"/>
        <v>58.6854460093897</v>
      </c>
      <c r="E540" s="13"/>
    </row>
    <row r="541" spans="1:5">
      <c r="A541" s="14" t="s">
        <v>439</v>
      </c>
      <c r="B541" s="16">
        <v>105</v>
      </c>
      <c r="C541" s="8">
        <v>47</v>
      </c>
      <c r="D541" s="9">
        <f t="shared" si="9"/>
        <v>44.7619047619048</v>
      </c>
      <c r="E541" s="13"/>
    </row>
    <row r="542" spans="1:5">
      <c r="A542" s="14" t="s">
        <v>440</v>
      </c>
      <c r="B542" s="16"/>
      <c r="C542" s="8">
        <v>0</v>
      </c>
      <c r="D542" s="9"/>
      <c r="E542" s="13"/>
    </row>
    <row r="543" spans="1:5">
      <c r="A543" s="15" t="s">
        <v>441</v>
      </c>
      <c r="B543" s="16"/>
      <c r="C543" s="8">
        <v>0</v>
      </c>
      <c r="D543" s="9"/>
      <c r="E543" s="13"/>
    </row>
    <row r="544" spans="1:5">
      <c r="A544" s="14" t="s">
        <v>442</v>
      </c>
      <c r="B544" s="16">
        <v>110</v>
      </c>
      <c r="C544" s="8">
        <v>0</v>
      </c>
      <c r="D544" s="9">
        <f t="shared" si="9"/>
        <v>0</v>
      </c>
      <c r="E544" s="13"/>
    </row>
    <row r="545" spans="1:5">
      <c r="A545" s="15" t="s">
        <v>443</v>
      </c>
      <c r="B545" s="16">
        <v>85</v>
      </c>
      <c r="C545" s="8">
        <v>162</v>
      </c>
      <c r="D545" s="9">
        <f t="shared" si="9"/>
        <v>190.588235294118</v>
      </c>
      <c r="E545" s="13"/>
    </row>
    <row r="546" spans="1:5">
      <c r="A546" s="15" t="s">
        <v>444</v>
      </c>
      <c r="B546" s="16"/>
      <c r="C546" s="8">
        <v>0</v>
      </c>
      <c r="D546" s="9"/>
      <c r="E546" s="13"/>
    </row>
    <row r="547" spans="1:5">
      <c r="A547" s="14" t="s">
        <v>445</v>
      </c>
      <c r="B547" s="16"/>
      <c r="C547" s="8">
        <v>0</v>
      </c>
      <c r="D547" s="9"/>
      <c r="E547" s="13"/>
    </row>
    <row r="548" spans="1:5">
      <c r="A548" s="14" t="s">
        <v>446</v>
      </c>
      <c r="B548" s="16">
        <v>75</v>
      </c>
      <c r="C548" s="8">
        <v>0</v>
      </c>
      <c r="D548" s="9">
        <f t="shared" si="9"/>
        <v>0</v>
      </c>
      <c r="E548" s="13"/>
    </row>
    <row r="549" spans="1:5">
      <c r="A549" s="11" t="s">
        <v>447</v>
      </c>
      <c r="B549" s="16">
        <v>10444</v>
      </c>
      <c r="C549" s="8">
        <v>14807</v>
      </c>
      <c r="D549" s="9">
        <f t="shared" si="9"/>
        <v>141.775181922635</v>
      </c>
      <c r="E549" s="13"/>
    </row>
    <row r="550" spans="1:5">
      <c r="A550" s="14" t="s">
        <v>448</v>
      </c>
      <c r="B550" s="16">
        <v>10444</v>
      </c>
      <c r="C550" s="8">
        <v>14807</v>
      </c>
      <c r="D550" s="9">
        <f t="shared" si="9"/>
        <v>141.775181922635</v>
      </c>
      <c r="E550" s="13"/>
    </row>
    <row r="551" spans="1:5">
      <c r="A551" s="15" t="s">
        <v>449</v>
      </c>
      <c r="B551" s="16"/>
      <c r="C551" s="8">
        <v>0</v>
      </c>
      <c r="D551" s="9"/>
      <c r="E551" s="13"/>
    </row>
    <row r="552" spans="1:5">
      <c r="A552" s="19" t="s">
        <v>450</v>
      </c>
      <c r="B552" s="16">
        <v>17</v>
      </c>
      <c r="C552" s="8">
        <v>0</v>
      </c>
      <c r="D552" s="9">
        <f t="shared" si="9"/>
        <v>0</v>
      </c>
      <c r="E552" s="13"/>
    </row>
    <row r="553" spans="1:5">
      <c r="A553" s="15" t="s">
        <v>451</v>
      </c>
      <c r="B553" s="16">
        <v>17</v>
      </c>
      <c r="C553" s="8">
        <v>0</v>
      </c>
      <c r="D553" s="9">
        <f t="shared" si="9"/>
        <v>0</v>
      </c>
      <c r="E553" s="13"/>
    </row>
    <row r="554" spans="1:5">
      <c r="A554" s="7" t="s">
        <v>452</v>
      </c>
      <c r="B554" s="8">
        <v>334</v>
      </c>
      <c r="C554" s="8">
        <v>15459</v>
      </c>
      <c r="D554" s="9">
        <f t="shared" si="9"/>
        <v>4628.44311377246</v>
      </c>
      <c r="E554" s="13"/>
    </row>
    <row r="555" spans="1:5">
      <c r="A555" s="11" t="s">
        <v>453</v>
      </c>
      <c r="B555" s="16">
        <v>332</v>
      </c>
      <c r="C555" s="8">
        <v>15459</v>
      </c>
      <c r="D555" s="9">
        <f t="shared" si="9"/>
        <v>4656.32530120482</v>
      </c>
      <c r="E555" s="13"/>
    </row>
    <row r="556" spans="1:5">
      <c r="A556" s="14" t="s">
        <v>14</v>
      </c>
      <c r="B556" s="16">
        <v>332</v>
      </c>
      <c r="C556" s="8">
        <v>0</v>
      </c>
      <c r="D556" s="9">
        <f t="shared" si="9"/>
        <v>0</v>
      </c>
      <c r="E556" s="13"/>
    </row>
    <row r="557" spans="1:5">
      <c r="A557" s="14" t="s">
        <v>454</v>
      </c>
      <c r="B557" s="16"/>
      <c r="C557" s="8">
        <v>15459</v>
      </c>
      <c r="D557" s="9"/>
      <c r="E557" s="13"/>
    </row>
    <row r="558" spans="1:5">
      <c r="A558" s="19" t="s">
        <v>455</v>
      </c>
      <c r="B558" s="16">
        <v>2</v>
      </c>
      <c r="C558" s="8">
        <v>0</v>
      </c>
      <c r="D558" s="9">
        <f t="shared" si="9"/>
        <v>0</v>
      </c>
      <c r="E558" s="13"/>
    </row>
    <row r="559" spans="1:5">
      <c r="A559" s="15" t="s">
        <v>456</v>
      </c>
      <c r="B559" s="16">
        <v>2</v>
      </c>
      <c r="C559" s="8">
        <v>0</v>
      </c>
      <c r="D559" s="9">
        <f t="shared" si="9"/>
        <v>0</v>
      </c>
      <c r="E559" s="13"/>
    </row>
    <row r="560" spans="1:5">
      <c r="A560" s="19" t="s">
        <v>457</v>
      </c>
      <c r="B560" s="16"/>
      <c r="C560" s="8">
        <v>0</v>
      </c>
      <c r="D560" s="9"/>
      <c r="E560" s="13"/>
    </row>
    <row r="561" spans="1:5">
      <c r="A561" s="15" t="s">
        <v>458</v>
      </c>
      <c r="B561" s="16"/>
      <c r="C561" s="8">
        <v>0</v>
      </c>
      <c r="D561" s="9"/>
      <c r="E561" s="13"/>
    </row>
    <row r="562" spans="1:5">
      <c r="A562" s="11" t="s">
        <v>459</v>
      </c>
      <c r="B562" s="16"/>
      <c r="C562" s="8">
        <v>0</v>
      </c>
      <c r="D562" s="9"/>
      <c r="E562" s="13"/>
    </row>
    <row r="563" spans="1:5">
      <c r="A563" s="14" t="s">
        <v>460</v>
      </c>
      <c r="B563" s="16"/>
      <c r="C563" s="8">
        <v>0</v>
      </c>
      <c r="D563" s="9"/>
      <c r="E563" s="13"/>
    </row>
    <row r="564" spans="1:5">
      <c r="A564" s="7" t="s">
        <v>461</v>
      </c>
      <c r="B564" s="8">
        <v>1960</v>
      </c>
      <c r="C564" s="8">
        <v>1173</v>
      </c>
      <c r="D564" s="9">
        <f t="shared" si="9"/>
        <v>59.8469387755102</v>
      </c>
      <c r="E564" s="13"/>
    </row>
    <row r="565" spans="1:5">
      <c r="A565" s="11" t="s">
        <v>462</v>
      </c>
      <c r="B565" s="16">
        <v>514</v>
      </c>
      <c r="C565" s="8">
        <v>439</v>
      </c>
      <c r="D565" s="9">
        <f t="shared" si="9"/>
        <v>85.408560311284</v>
      </c>
      <c r="E565" s="13"/>
    </row>
    <row r="566" spans="1:5">
      <c r="A566" s="14" t="s">
        <v>9</v>
      </c>
      <c r="B566" s="16">
        <v>496</v>
      </c>
      <c r="C566" s="8">
        <v>439</v>
      </c>
      <c r="D566" s="9">
        <f t="shared" si="9"/>
        <v>88.508064516129</v>
      </c>
      <c r="E566" s="13"/>
    </row>
    <row r="567" spans="1:5">
      <c r="A567" s="14" t="s">
        <v>21</v>
      </c>
      <c r="B567" s="16"/>
      <c r="C567" s="8">
        <v>0</v>
      </c>
      <c r="D567" s="9"/>
      <c r="E567" s="13"/>
    </row>
    <row r="568" spans="1:5">
      <c r="A568" s="15" t="s">
        <v>463</v>
      </c>
      <c r="B568" s="16"/>
      <c r="C568" s="8">
        <v>0</v>
      </c>
      <c r="D568" s="9"/>
      <c r="E568" s="13"/>
    </row>
    <row r="569" spans="1:5">
      <c r="A569" s="15" t="s">
        <v>464</v>
      </c>
      <c r="B569" s="16"/>
      <c r="C569" s="8">
        <v>0</v>
      </c>
      <c r="D569" s="9"/>
      <c r="E569" s="13"/>
    </row>
    <row r="570" spans="1:5">
      <c r="A570" s="14" t="s">
        <v>465</v>
      </c>
      <c r="B570" s="16">
        <v>18</v>
      </c>
      <c r="C570" s="8">
        <v>0</v>
      </c>
      <c r="D570" s="9">
        <f t="shared" si="9"/>
        <v>0</v>
      </c>
      <c r="E570" s="13"/>
    </row>
    <row r="571" spans="1:5">
      <c r="A571" s="14" t="s">
        <v>14</v>
      </c>
      <c r="B571" s="16"/>
      <c r="C571" s="8">
        <v>0</v>
      </c>
      <c r="D571" s="9"/>
      <c r="E571" s="13"/>
    </row>
    <row r="572" spans="1:5">
      <c r="A572" s="14" t="s">
        <v>466</v>
      </c>
      <c r="B572" s="16"/>
      <c r="C572" s="8">
        <v>0</v>
      </c>
      <c r="D572" s="9"/>
      <c r="E572" s="13"/>
    </row>
    <row r="573" spans="1:5">
      <c r="A573" s="11" t="s">
        <v>467</v>
      </c>
      <c r="B573" s="16">
        <v>837</v>
      </c>
      <c r="C573" s="8">
        <v>734</v>
      </c>
      <c r="D573" s="9">
        <f t="shared" si="9"/>
        <v>87.6941457586619</v>
      </c>
      <c r="E573" s="13"/>
    </row>
    <row r="574" spans="1:5">
      <c r="A574" s="14" t="s">
        <v>9</v>
      </c>
      <c r="B574" s="16">
        <v>17</v>
      </c>
      <c r="C574" s="8">
        <v>0</v>
      </c>
      <c r="D574" s="9">
        <f t="shared" si="9"/>
        <v>0</v>
      </c>
      <c r="E574" s="13"/>
    </row>
    <row r="575" spans="1:5">
      <c r="A575" s="14" t="s">
        <v>21</v>
      </c>
      <c r="B575" s="16"/>
      <c r="C575" s="8">
        <v>0</v>
      </c>
      <c r="D575" s="9"/>
      <c r="E575" s="13"/>
    </row>
    <row r="576" spans="1:5">
      <c r="A576" s="14" t="s">
        <v>468</v>
      </c>
      <c r="B576" s="16">
        <v>818</v>
      </c>
      <c r="C576" s="8">
        <v>734</v>
      </c>
      <c r="D576" s="9">
        <f t="shared" si="9"/>
        <v>89.7310513447433</v>
      </c>
      <c r="E576" s="13"/>
    </row>
    <row r="577" spans="1:5">
      <c r="A577" s="14" t="s">
        <v>469</v>
      </c>
      <c r="B577" s="16">
        <v>2</v>
      </c>
      <c r="C577" s="8">
        <v>0</v>
      </c>
      <c r="D577" s="9">
        <f t="shared" si="9"/>
        <v>0</v>
      </c>
      <c r="E577" s="13"/>
    </row>
    <row r="578" spans="1:5">
      <c r="A578" s="11" t="s">
        <v>470</v>
      </c>
      <c r="B578" s="16"/>
      <c r="C578" s="8">
        <v>0</v>
      </c>
      <c r="D578" s="9"/>
      <c r="E578" s="13"/>
    </row>
    <row r="579" spans="1:5">
      <c r="A579" s="14" t="s">
        <v>471</v>
      </c>
      <c r="B579" s="16"/>
      <c r="C579" s="8">
        <v>0</v>
      </c>
      <c r="D579" s="9"/>
      <c r="E579" s="13"/>
    </row>
    <row r="580" spans="1:5">
      <c r="A580" s="11" t="s">
        <v>472</v>
      </c>
      <c r="B580" s="16"/>
      <c r="C580" s="8">
        <v>0</v>
      </c>
      <c r="D580" s="9"/>
      <c r="E580" s="13"/>
    </row>
    <row r="581" spans="1:5">
      <c r="A581" s="14" t="s">
        <v>473</v>
      </c>
      <c r="B581" s="16"/>
      <c r="C581" s="8">
        <v>0</v>
      </c>
      <c r="D581" s="9"/>
      <c r="E581" s="13"/>
    </row>
    <row r="582" spans="1:5">
      <c r="A582" s="11" t="s">
        <v>474</v>
      </c>
      <c r="B582" s="16">
        <v>599</v>
      </c>
      <c r="C582" s="8">
        <v>0</v>
      </c>
      <c r="D582" s="9">
        <f t="shared" si="9"/>
        <v>0</v>
      </c>
      <c r="E582" s="13"/>
    </row>
    <row r="583" spans="1:5">
      <c r="A583" s="14" t="s">
        <v>475</v>
      </c>
      <c r="B583" s="16">
        <v>589</v>
      </c>
      <c r="C583" s="8">
        <v>0</v>
      </c>
      <c r="D583" s="9">
        <f t="shared" ref="D583:D597" si="10">C583/B583*100</f>
        <v>0</v>
      </c>
      <c r="E583" s="13"/>
    </row>
    <row r="584" spans="1:5">
      <c r="A584" s="15" t="s">
        <v>476</v>
      </c>
      <c r="B584" s="16">
        <v>10</v>
      </c>
      <c r="C584" s="8">
        <v>0</v>
      </c>
      <c r="D584" s="9">
        <f t="shared" si="10"/>
        <v>0</v>
      </c>
      <c r="E584" s="13"/>
    </row>
    <row r="585" spans="1:5">
      <c r="A585" s="19" t="s">
        <v>477</v>
      </c>
      <c r="B585" s="16">
        <v>10</v>
      </c>
      <c r="C585" s="8">
        <v>0</v>
      </c>
      <c r="D585" s="9">
        <f t="shared" si="10"/>
        <v>0</v>
      </c>
      <c r="E585" s="13"/>
    </row>
    <row r="586" spans="1:5">
      <c r="A586" s="15" t="s">
        <v>477</v>
      </c>
      <c r="B586" s="16">
        <v>10</v>
      </c>
      <c r="C586" s="8">
        <v>0</v>
      </c>
      <c r="D586" s="9">
        <f t="shared" si="10"/>
        <v>0</v>
      </c>
      <c r="E586" s="13"/>
    </row>
    <row r="587" spans="1:5">
      <c r="A587" s="7" t="s">
        <v>478</v>
      </c>
      <c r="B587" s="16"/>
      <c r="C587" s="8">
        <v>7000</v>
      </c>
      <c r="D587" s="9"/>
      <c r="E587" s="13"/>
    </row>
    <row r="588" spans="1:5">
      <c r="A588" s="7" t="s">
        <v>479</v>
      </c>
      <c r="B588" s="16">
        <v>726</v>
      </c>
      <c r="C588" s="8">
        <v>1702</v>
      </c>
      <c r="D588" s="9">
        <f t="shared" si="10"/>
        <v>234.435261707989</v>
      </c>
      <c r="E588" s="13"/>
    </row>
    <row r="589" spans="1:5">
      <c r="A589" s="11" t="s">
        <v>479</v>
      </c>
      <c r="B589" s="16">
        <v>726</v>
      </c>
      <c r="C589" s="8">
        <v>1702</v>
      </c>
      <c r="D589" s="9">
        <f t="shared" si="10"/>
        <v>234.435261707989</v>
      </c>
      <c r="E589" s="13"/>
    </row>
    <row r="590" spans="1:5">
      <c r="A590" s="14" t="s">
        <v>479</v>
      </c>
      <c r="B590" s="16">
        <v>726</v>
      </c>
      <c r="C590" s="8">
        <v>1702</v>
      </c>
      <c r="D590" s="9">
        <f t="shared" si="10"/>
        <v>234.435261707989</v>
      </c>
      <c r="E590" s="13"/>
    </row>
    <row r="591" spans="1:5">
      <c r="A591" s="7" t="s">
        <v>480</v>
      </c>
      <c r="B591" s="16">
        <v>16461</v>
      </c>
      <c r="C591" s="8">
        <v>17395</v>
      </c>
      <c r="D591" s="9">
        <f t="shared" si="10"/>
        <v>105.6740173744</v>
      </c>
      <c r="E591" s="13"/>
    </row>
    <row r="592" spans="1:5">
      <c r="A592" s="11" t="s">
        <v>481</v>
      </c>
      <c r="B592" s="16">
        <v>16461</v>
      </c>
      <c r="C592" s="8">
        <v>17395</v>
      </c>
      <c r="D592" s="9">
        <f t="shared" si="10"/>
        <v>105.6740173744</v>
      </c>
      <c r="E592" s="13"/>
    </row>
    <row r="593" spans="1:5">
      <c r="A593" s="14" t="s">
        <v>482</v>
      </c>
      <c r="B593" s="16">
        <v>16454</v>
      </c>
      <c r="C593" s="8">
        <v>17059</v>
      </c>
      <c r="D593" s="9">
        <f t="shared" si="10"/>
        <v>103.676917466877</v>
      </c>
      <c r="E593" s="13"/>
    </row>
    <row r="594" spans="1:5">
      <c r="A594" s="14" t="s">
        <v>483</v>
      </c>
      <c r="B594" s="16">
        <v>7</v>
      </c>
      <c r="C594" s="8">
        <v>8</v>
      </c>
      <c r="D594" s="9">
        <f t="shared" si="10"/>
        <v>114.285714285714</v>
      </c>
      <c r="E594" s="13"/>
    </row>
    <row r="595" spans="1:5">
      <c r="A595" s="23" t="s">
        <v>484</v>
      </c>
      <c r="B595" s="24"/>
      <c r="C595" s="25">
        <v>328</v>
      </c>
      <c r="D595" s="9"/>
      <c r="E595" s="26"/>
    </row>
    <row r="596" spans="1:5">
      <c r="A596" s="27" t="s">
        <v>485</v>
      </c>
      <c r="B596" s="24">
        <v>123</v>
      </c>
      <c r="C596" s="25">
        <v>5</v>
      </c>
      <c r="D596" s="9">
        <f t="shared" si="10"/>
        <v>4.0650406504065</v>
      </c>
      <c r="E596" s="26"/>
    </row>
    <row r="597" spans="1:5">
      <c r="A597" s="11" t="s">
        <v>486</v>
      </c>
      <c r="B597" s="16">
        <v>123</v>
      </c>
      <c r="C597" s="8">
        <v>5</v>
      </c>
      <c r="D597" s="9">
        <f t="shared" si="10"/>
        <v>4.0650406504065</v>
      </c>
      <c r="E597" s="13"/>
    </row>
    <row r="598" spans="1:5">
      <c r="A598" s="14" t="s">
        <v>486</v>
      </c>
      <c r="B598" s="16">
        <v>123</v>
      </c>
      <c r="C598" s="8">
        <v>5</v>
      </c>
      <c r="D598" s="9">
        <f t="shared" ref="D596:D599" si="11">C598/B598*100</f>
        <v>4.0650406504065</v>
      </c>
      <c r="E598" s="13"/>
    </row>
    <row r="599" spans="1:5">
      <c r="A599" s="5" t="s">
        <v>487</v>
      </c>
      <c r="B599" s="28">
        <v>663593</v>
      </c>
      <c r="C599" s="28">
        <f>C596+C591+C588+C587+C564+C554+C537+C522+C519+C508+C494+C479+C409+C390+C356+C303+C217+C188+C173+C146+C121+C115+C4</f>
        <v>677150</v>
      </c>
      <c r="D599" s="29">
        <f t="shared" si="11"/>
        <v>102.042969109077</v>
      </c>
      <c r="E599" s="13"/>
    </row>
    <row r="603" spans="1:5">
      <c r="E603" s="30"/>
    </row>
  </sheetData>
  <autoFilter xmlns:etc="http://www.wps.cn/officeDocument/2017/etCustomData" ref="A3:E599" etc:filterBottomFollowUsedRange="0">
    <extLst/>
  </autoFilter>
  <mergeCells count="1">
    <mergeCell ref="A1:E1"/>
  </mergeCells>
  <pageMargins left="0" right="0" top="0.0666666666666667" bottom="0" header="0.786805555555556" footer="0.786805555555556"/>
  <pageSetup paperSize="9" orientation="portrait" useFirstPageNumber="1" horizontalDpi="300" verticalDpi="300"/>
  <headerFooter alignWithMargins="0"/>
  <ignoredErrors>
    <ignoredError sqref="C457 C4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冰尘</cp:lastModifiedBy>
  <dcterms:created xsi:type="dcterms:W3CDTF">2024-06-24T09:14:00Z</dcterms:created>
  <dcterms:modified xsi:type="dcterms:W3CDTF">2026-01-16T07:22:22Z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B2EBBD721FCF43918D807AD78A600A12_13</vt:lpwstr>
  </property>
  <property fmtid="{D5CDD505-2E9C-101B-9397-08002B2CF9AE}" pid="4" name="CalculationRule">
    <vt:i4>0</vt:i4>
  </property>
</Properties>
</file>