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80" tabRatio="204"/>
  </bookViews>
  <sheets>
    <sheet name="工作表" sheetId="1" r:id="rId1"/>
  </sheets>
  <definedNames>
    <definedName name="_xlnm._FilterDatabase" localSheetId="0" hidden="1">工作表!$A$3:$D$97</definedName>
    <definedName name="_xlnm.Print_Titles" localSheetId="0">工作表!$1:3</definedName>
  </definedNames>
  <calcPr calcId="144525"/>
</workbook>
</file>

<file path=xl/sharedStrings.xml><?xml version="1.0" encoding="utf-8"?>
<sst xmlns="http://schemas.openxmlformats.org/spreadsheetml/2006/main" count="100" uniqueCount="96">
  <si>
    <t>梨树县2026年县本级政府性基金预算支出预算明细表</t>
  </si>
  <si>
    <t>单位：万元</t>
  </si>
  <si>
    <t>项目</t>
  </si>
  <si>
    <t>2025年
执行数</t>
  </si>
  <si>
    <t>2026年
预算数</t>
  </si>
  <si>
    <t>2026年
为上年%</t>
  </si>
  <si>
    <t>备注</t>
  </si>
  <si>
    <t>一、文化旅游体育与传媒支出</t>
  </si>
  <si>
    <t>　国家电影事业发展专项资金安排的支出</t>
  </si>
  <si>
    <t>　　资助国产影片放映</t>
  </si>
  <si>
    <t xml:space="preserve">    资助影院建设</t>
  </si>
  <si>
    <t>　旅游发展基金支出</t>
  </si>
  <si>
    <t>　　地方旅游开发项目补助</t>
  </si>
  <si>
    <t>二、社会保障和就业支出</t>
  </si>
  <si>
    <t>　大中型水库移民后期扶持基金支出</t>
  </si>
  <si>
    <t>　　移民补助</t>
  </si>
  <si>
    <t>　　基础设施建设和经济发展</t>
  </si>
  <si>
    <t>四、城乡社区支出</t>
  </si>
  <si>
    <t>　国有土地使用权出让收入安排的支出</t>
  </si>
  <si>
    <t>　　征地和拆迁补偿支出</t>
  </si>
  <si>
    <t>　　土地开发支出</t>
  </si>
  <si>
    <t>城市建设支出</t>
  </si>
  <si>
    <t>　　农村基础设施建设支出</t>
  </si>
  <si>
    <t>廉租住房支出</t>
  </si>
  <si>
    <t xml:space="preserve"> 棚户区改造支出</t>
  </si>
  <si>
    <t>　　土地出让业务支出</t>
  </si>
  <si>
    <t xml:space="preserve"> 农业生产发展支出</t>
  </si>
  <si>
    <t xml:space="preserve"> 农业农村生态环境支出</t>
  </si>
  <si>
    <t>　　其他国有土地使用权出让收入安排的支出</t>
  </si>
  <si>
    <t>　国有土地收益基金安排的支出</t>
  </si>
  <si>
    <t>　  其他国有土地收益基金安排的支出</t>
  </si>
  <si>
    <t>　农业土地开发资金安排的支出</t>
  </si>
  <si>
    <t>　城市基础设施配套费安排的支出</t>
  </si>
  <si>
    <t xml:space="preserve">    城市公共设施</t>
  </si>
  <si>
    <t>　　其他城市基础设施配套费安排的支出</t>
  </si>
  <si>
    <t>　污水处理费收入安排的支出</t>
  </si>
  <si>
    <t>　　其他污水处理费安排的支出</t>
  </si>
  <si>
    <t>　土地储备专项债券收入安排的支出</t>
  </si>
  <si>
    <t>　　其他土地储备专项债券收入安排的支出</t>
  </si>
  <si>
    <t>　棚户区改造专项债券收入安排的支出</t>
  </si>
  <si>
    <t>　　其他棚户区改造专项债券收入安排的支出</t>
  </si>
  <si>
    <t>超长期特别国债安排的支出</t>
  </si>
  <si>
    <t>城乡社区公共设施</t>
  </si>
  <si>
    <t>五、农林水支出</t>
  </si>
  <si>
    <t>　大中型水库库区基金安排的支出</t>
  </si>
  <si>
    <t xml:space="preserve">    移民补助</t>
  </si>
  <si>
    <t>　　其他大中型水库库区基金支出</t>
  </si>
  <si>
    <t>　大中型水库移民后期扶持基金安排的支出</t>
  </si>
  <si>
    <t>基础设施建设和经济发展</t>
  </si>
  <si>
    <t>　  其他大中型水库移民后期扶持基金安排的支出</t>
  </si>
  <si>
    <t>农业农村支出</t>
  </si>
  <si>
    <t>六、资源勘探工业信息等支出</t>
  </si>
  <si>
    <t>制造业</t>
  </si>
  <si>
    <t>七、自然资源海洋气象等支出</t>
  </si>
  <si>
    <t>耕地保护考核奖惩基金支出</t>
  </si>
  <si>
    <t>耕地保护</t>
  </si>
  <si>
    <t>八、其他支出</t>
  </si>
  <si>
    <t>　其他政府性基金及对应专项债务收入安排的支出</t>
  </si>
  <si>
    <t>　　其他地方自行试点项目收益专项债券收入安排的支出</t>
  </si>
  <si>
    <t>　  其他政府性基金及对应专项债务收入安排的支出</t>
  </si>
  <si>
    <t>　彩票发行销售机构业务费安排的支出</t>
  </si>
  <si>
    <t>　　福利彩票销售机构的业务费支出</t>
  </si>
  <si>
    <t>　　彩票市场调控资金支出</t>
  </si>
  <si>
    <t>　彩票公益金安排的支出</t>
  </si>
  <si>
    <t>　　用于社会福利的彩票公益金支出</t>
  </si>
  <si>
    <t>　　用于体育事业的彩票公益金支出</t>
  </si>
  <si>
    <t>　　用于教育事业的彩票公益金支出</t>
  </si>
  <si>
    <t>　　用于残疾人事业的彩票公益金支出</t>
  </si>
  <si>
    <t>　　用于文化事业的彩票公益金支出</t>
  </si>
  <si>
    <t>　　用于城乡医疗救助的彩票公益金支出</t>
  </si>
  <si>
    <t>　　用于其他社会公益事业的彩票公益金支出</t>
  </si>
  <si>
    <t>九、债务付息支出</t>
  </si>
  <si>
    <t>地方政府专项债务付息支出</t>
  </si>
  <si>
    <t>　　国有土地使用权出让金债务付息支出</t>
  </si>
  <si>
    <t>　　土地储备专项债券付息支出</t>
  </si>
  <si>
    <t>　　棚户区改造专项债券付息支出</t>
  </si>
  <si>
    <t>　　其他地方自行试点项目收益专项债券付息支出</t>
  </si>
  <si>
    <t>其他政府性基金债务付息支出</t>
  </si>
  <si>
    <t>十、债务发行费用支出</t>
  </si>
  <si>
    <t xml:space="preserve">  地方政府专项债务发行费用支出</t>
  </si>
  <si>
    <t xml:space="preserve"> 国有土地使用权出让金债务发行费用支出</t>
  </si>
  <si>
    <t xml:space="preserve"> 土地储备专项债券发行费用支出</t>
  </si>
  <si>
    <t xml:space="preserve"> 棚户区改造专项债券发行费用支出</t>
  </si>
  <si>
    <t>　　其他地方自行试点项目收益专项债务发行费用支出</t>
  </si>
  <si>
    <t xml:space="preserve">    其他政府性基金债务发行费用支出</t>
  </si>
  <si>
    <t>十一、抗疫特别国债安排的支出</t>
  </si>
  <si>
    <t>抗疫相关支出</t>
  </si>
  <si>
    <t>其他抗疫相关支出</t>
  </si>
  <si>
    <t>支出合计</t>
  </si>
  <si>
    <t>债务还本支出</t>
  </si>
  <si>
    <t xml:space="preserve">  地方政府专项债务还本支出</t>
  </si>
  <si>
    <t>转移性支出</t>
  </si>
  <si>
    <t>　政府性基金上解支出</t>
  </si>
  <si>
    <t>　调出资金</t>
  </si>
  <si>
    <t>　年终结余（转）</t>
  </si>
  <si>
    <t>支出总计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</si>
</sst>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Verdana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2"/>
      <name val="Verdana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2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3" xfId="0" applyNumberFormat="1" applyFont="1" applyBorder="1">
      <alignment vertical="center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left" vertical="center" wrapText="1" indent="2"/>
    </xf>
    <xf numFmtId="0" fontId="3" fillId="0" borderId="3" xfId="0" applyNumberFormat="1" applyFont="1" applyBorder="1" applyAlignment="1">
      <alignment horizontal="left" vertical="center" wrapText="1" indent="1"/>
    </xf>
    <xf numFmtId="0" fontId="4" fillId="0" borderId="3" xfId="0" applyNumberFormat="1" applyFont="1" applyBorder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4" fillId="0" borderId="3" xfId="0" applyNumberFormat="1" applyFont="1" applyFill="1" applyBorder="1" applyAlignment="1">
      <alignment horizontal="right"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showZeros="0" tabSelected="1" workbookViewId="0">
      <pane ySplit="3" topLeftCell="A55" activePane="bottomLeft" state="frozen"/>
      <selection/>
      <selection pane="bottomLeft" activeCell="A70" sqref="A70"/>
    </sheetView>
  </sheetViews>
  <sheetFormatPr defaultColWidth="9" defaultRowHeight="15" outlineLevelCol="4"/>
  <cols>
    <col min="1" max="1" width="33.5" style="1" customWidth="1"/>
    <col min="2" max="2" width="10.5" customWidth="1"/>
    <col min="3" max="3" width="12.1" style="2" customWidth="1"/>
    <col min="4" max="4" width="12.1" style="3" customWidth="1"/>
    <col min="5" max="5" width="9.6" customWidth="1"/>
    <col min="6" max="1967" width="15" customWidth="1"/>
    <col min="1968" max="1968" width="15"/>
  </cols>
  <sheetData>
    <row r="1" ht="54.95" customHeight="1" spans="1:5">
      <c r="A1" s="4" t="s">
        <v>0</v>
      </c>
      <c r="B1" s="5"/>
      <c r="C1" s="5"/>
      <c r="D1" s="6"/>
      <c r="E1" s="5"/>
    </row>
    <row r="2" spans="1:5">
      <c r="A2" s="7"/>
      <c r="B2" s="8"/>
      <c r="C2" s="8"/>
      <c r="D2" s="9"/>
      <c r="E2" s="8" t="s">
        <v>1</v>
      </c>
    </row>
    <row r="3" ht="28.5" spans="1:5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</row>
    <row r="4" spans="1:5">
      <c r="A4" s="13" t="s">
        <v>7</v>
      </c>
      <c r="B4" s="14">
        <v>4</v>
      </c>
      <c r="C4" s="15">
        <f>C5</f>
        <v>150</v>
      </c>
      <c r="D4" s="16">
        <f t="shared" ref="D4:D66" si="0">C4/B4*100</f>
        <v>3750</v>
      </c>
      <c r="E4" s="17"/>
    </row>
    <row r="5" spans="1:5">
      <c r="A5" s="13" t="s">
        <v>8</v>
      </c>
      <c r="B5" s="14">
        <v>4</v>
      </c>
      <c r="C5" s="15">
        <f>SUM(C6:C7)</f>
        <v>150</v>
      </c>
      <c r="D5" s="16">
        <f t="shared" si="0"/>
        <v>3750</v>
      </c>
      <c r="E5" s="17"/>
    </row>
    <row r="6" spans="1:5">
      <c r="A6" s="13" t="s">
        <v>9</v>
      </c>
      <c r="B6" s="14">
        <v>4</v>
      </c>
      <c r="C6" s="15"/>
      <c r="D6" s="16">
        <f t="shared" si="0"/>
        <v>0</v>
      </c>
      <c r="E6" s="17"/>
    </row>
    <row r="7" spans="1:5">
      <c r="A7" s="18" t="s">
        <v>10</v>
      </c>
      <c r="B7" s="14"/>
      <c r="C7" s="15">
        <v>150</v>
      </c>
      <c r="D7" s="16"/>
      <c r="E7" s="17"/>
    </row>
    <row r="8" spans="1:5">
      <c r="A8" s="13" t="s">
        <v>11</v>
      </c>
      <c r="B8" s="14"/>
      <c r="C8" s="15"/>
      <c r="D8" s="16"/>
      <c r="E8" s="17"/>
    </row>
    <row r="9" spans="1:5">
      <c r="A9" s="13" t="s">
        <v>12</v>
      </c>
      <c r="B9" s="14"/>
      <c r="C9" s="15"/>
      <c r="D9" s="16"/>
      <c r="E9" s="17"/>
    </row>
    <row r="10" spans="1:5">
      <c r="A10" s="13" t="s">
        <v>13</v>
      </c>
      <c r="B10" s="14"/>
      <c r="C10" s="15"/>
      <c r="D10" s="16"/>
      <c r="E10" s="17"/>
    </row>
    <row r="11" spans="1:5">
      <c r="A11" s="13" t="s">
        <v>14</v>
      </c>
      <c r="B11" s="14"/>
      <c r="C11" s="15"/>
      <c r="D11" s="16"/>
      <c r="E11" s="17"/>
    </row>
    <row r="12" spans="1:5">
      <c r="A12" s="13" t="s">
        <v>15</v>
      </c>
      <c r="B12" s="14"/>
      <c r="C12" s="15"/>
      <c r="D12" s="16"/>
      <c r="E12" s="17"/>
    </row>
    <row r="13" spans="1:5">
      <c r="A13" s="13" t="s">
        <v>16</v>
      </c>
      <c r="B13" s="14"/>
      <c r="C13" s="15"/>
      <c r="D13" s="16"/>
      <c r="E13" s="17"/>
    </row>
    <row r="14" spans="1:5">
      <c r="A14" s="19" t="s">
        <v>17</v>
      </c>
      <c r="B14" s="20">
        <f>B15+B26+B29+B30+B33+B39</f>
        <v>23603</v>
      </c>
      <c r="C14" s="15">
        <f>C15+C26+C29+C30+C33+C35+C37+C39</f>
        <v>35174</v>
      </c>
      <c r="D14" s="16">
        <f t="shared" si="0"/>
        <v>149.023429225099</v>
      </c>
      <c r="E14" s="17"/>
    </row>
    <row r="15" spans="1:5">
      <c r="A15" s="13" t="s">
        <v>18</v>
      </c>
      <c r="B15" s="20">
        <f>SUM(B16:B25)</f>
        <v>4930</v>
      </c>
      <c r="C15" s="15">
        <f>SUM(C16:C25)</f>
        <v>26412</v>
      </c>
      <c r="D15" s="16">
        <f t="shared" si="0"/>
        <v>535.740365111562</v>
      </c>
      <c r="E15" s="17"/>
    </row>
    <row r="16" spans="1:5">
      <c r="A16" s="13" t="s">
        <v>19</v>
      </c>
      <c r="B16" s="20">
        <v>398</v>
      </c>
      <c r="C16" s="15">
        <v>5000</v>
      </c>
      <c r="D16" s="16">
        <f t="shared" si="0"/>
        <v>1256.28140703518</v>
      </c>
      <c r="E16" s="17"/>
    </row>
    <row r="17" spans="1:5">
      <c r="A17" s="13" t="s">
        <v>20</v>
      </c>
      <c r="B17" s="20">
        <v>9</v>
      </c>
      <c r="C17" s="15">
        <v>5000</v>
      </c>
      <c r="D17" s="16">
        <f t="shared" si="0"/>
        <v>55555.5555555556</v>
      </c>
      <c r="E17" s="17"/>
    </row>
    <row r="18" spans="1:5">
      <c r="A18" s="21" t="s">
        <v>21</v>
      </c>
      <c r="B18" s="20">
        <v>105</v>
      </c>
      <c r="C18" s="15"/>
      <c r="D18" s="16">
        <f t="shared" si="0"/>
        <v>0</v>
      </c>
      <c r="E18" s="17"/>
    </row>
    <row r="19" spans="1:5">
      <c r="A19" s="13" t="s">
        <v>22</v>
      </c>
      <c r="B19" s="20">
        <v>683</v>
      </c>
      <c r="C19" s="15">
        <v>1003</v>
      </c>
      <c r="D19" s="16">
        <f t="shared" si="0"/>
        <v>146.852122986823</v>
      </c>
      <c r="E19" s="17"/>
    </row>
    <row r="20" spans="1:5">
      <c r="A20" s="21" t="s">
        <v>23</v>
      </c>
      <c r="B20" s="20">
        <v>89</v>
      </c>
      <c r="C20" s="15"/>
      <c r="D20" s="16">
        <f t="shared" si="0"/>
        <v>0</v>
      </c>
      <c r="E20" s="17"/>
    </row>
    <row r="21" spans="1:5">
      <c r="A21" s="22" t="s">
        <v>24</v>
      </c>
      <c r="B21" s="20">
        <v>75</v>
      </c>
      <c r="C21" s="15"/>
      <c r="D21" s="16">
        <f t="shared" si="0"/>
        <v>0</v>
      </c>
      <c r="E21" s="17"/>
    </row>
    <row r="22" spans="1:5">
      <c r="A22" s="13" t="s">
        <v>25</v>
      </c>
      <c r="B22" s="20"/>
      <c r="C22" s="15"/>
      <c r="D22" s="16"/>
      <c r="E22" s="17"/>
    </row>
    <row r="23" spans="1:5">
      <c r="A23" s="22" t="s">
        <v>26</v>
      </c>
      <c r="B23" s="20">
        <v>1998</v>
      </c>
      <c r="C23" s="15">
        <v>542</v>
      </c>
      <c r="D23" s="16">
        <f t="shared" si="0"/>
        <v>27.1271271271271</v>
      </c>
      <c r="E23" s="17"/>
    </row>
    <row r="24" spans="1:5">
      <c r="A24" s="22" t="s">
        <v>27</v>
      </c>
      <c r="B24" s="20">
        <v>732</v>
      </c>
      <c r="C24" s="15">
        <v>3937</v>
      </c>
      <c r="D24" s="16">
        <f t="shared" si="0"/>
        <v>537.841530054645</v>
      </c>
      <c r="E24" s="17"/>
    </row>
    <row r="25" spans="1:5">
      <c r="A25" s="13" t="s">
        <v>28</v>
      </c>
      <c r="B25" s="20">
        <v>841</v>
      </c>
      <c r="C25" s="15">
        <v>10930</v>
      </c>
      <c r="D25" s="16">
        <f t="shared" si="0"/>
        <v>1299.64328180737</v>
      </c>
      <c r="E25" s="17"/>
    </row>
    <row r="26" spans="1:5">
      <c r="A26" s="13" t="s">
        <v>29</v>
      </c>
      <c r="B26" s="20"/>
      <c r="C26" s="15"/>
      <c r="D26" s="16"/>
      <c r="E26" s="17"/>
    </row>
    <row r="27" spans="1:5">
      <c r="A27" s="13" t="s">
        <v>19</v>
      </c>
      <c r="B27" s="20"/>
      <c r="C27" s="15"/>
      <c r="D27" s="16"/>
      <c r="E27" s="17"/>
    </row>
    <row r="28" spans="1:5">
      <c r="A28" s="13" t="s">
        <v>30</v>
      </c>
      <c r="B28" s="20"/>
      <c r="C28" s="15"/>
      <c r="D28" s="16"/>
      <c r="E28" s="17"/>
    </row>
    <row r="29" spans="1:5">
      <c r="A29" s="13" t="s">
        <v>31</v>
      </c>
      <c r="B29" s="20"/>
      <c r="C29" s="15"/>
      <c r="D29" s="16"/>
      <c r="E29" s="17"/>
    </row>
    <row r="30" spans="1:5">
      <c r="A30" s="13" t="s">
        <v>32</v>
      </c>
      <c r="B30" s="20">
        <v>449</v>
      </c>
      <c r="C30" s="15">
        <f>C32</f>
        <v>407</v>
      </c>
      <c r="D30" s="16">
        <f t="shared" si="0"/>
        <v>90.6458797327394</v>
      </c>
      <c r="E30" s="17"/>
    </row>
    <row r="31" spans="1:5">
      <c r="A31" s="13" t="s">
        <v>33</v>
      </c>
      <c r="B31" s="20"/>
      <c r="C31" s="15"/>
      <c r="D31" s="16"/>
      <c r="E31" s="17"/>
    </row>
    <row r="32" spans="1:5">
      <c r="A32" s="13" t="s">
        <v>34</v>
      </c>
      <c r="B32" s="20">
        <v>348</v>
      </c>
      <c r="C32" s="15">
        <v>407</v>
      </c>
      <c r="D32" s="16">
        <f t="shared" si="0"/>
        <v>116.954022988506</v>
      </c>
      <c r="E32" s="17"/>
    </row>
    <row r="33" spans="1:5">
      <c r="A33" s="13" t="s">
        <v>35</v>
      </c>
      <c r="B33" s="20">
        <v>1324</v>
      </c>
      <c r="C33" s="15">
        <f>C34</f>
        <v>1320</v>
      </c>
      <c r="D33" s="16">
        <f t="shared" si="0"/>
        <v>99.6978851963746</v>
      </c>
      <c r="E33" s="17"/>
    </row>
    <row r="34" spans="1:5">
      <c r="A34" s="13" t="s">
        <v>36</v>
      </c>
      <c r="B34" s="20">
        <v>441</v>
      </c>
      <c r="C34" s="15">
        <v>1320</v>
      </c>
      <c r="D34" s="16">
        <f t="shared" si="0"/>
        <v>299.319727891157</v>
      </c>
      <c r="E34" s="17"/>
    </row>
    <row r="35" spans="1:5">
      <c r="A35" s="13" t="s">
        <v>37</v>
      </c>
      <c r="B35" s="20"/>
      <c r="C35" s="15">
        <f t="shared" ref="C35" si="1">C36</f>
        <v>0</v>
      </c>
      <c r="D35" s="16"/>
      <c r="E35" s="17"/>
    </row>
    <row r="36" spans="1:5">
      <c r="A36" s="13" t="s">
        <v>38</v>
      </c>
      <c r="B36" s="20"/>
      <c r="C36" s="15"/>
      <c r="D36" s="16"/>
      <c r="E36" s="17"/>
    </row>
    <row r="37" spans="1:5">
      <c r="A37" s="13" t="s">
        <v>39</v>
      </c>
      <c r="B37" s="20"/>
      <c r="C37" s="15">
        <f t="shared" ref="C37" si="2">C38</f>
        <v>0</v>
      </c>
      <c r="D37" s="16"/>
      <c r="E37" s="17"/>
    </row>
    <row r="38" spans="1:5">
      <c r="A38" s="13" t="s">
        <v>40</v>
      </c>
      <c r="B38" s="20"/>
      <c r="C38" s="15"/>
      <c r="D38" s="16"/>
      <c r="E38" s="17"/>
    </row>
    <row r="39" spans="1:5">
      <c r="A39" s="22" t="s">
        <v>41</v>
      </c>
      <c r="B39" s="20">
        <v>16900</v>
      </c>
      <c r="C39" s="15">
        <v>7035</v>
      </c>
      <c r="D39" s="16">
        <f t="shared" si="0"/>
        <v>41.6272189349112</v>
      </c>
      <c r="E39" s="17"/>
    </row>
    <row r="40" spans="1:5">
      <c r="A40" s="21" t="s">
        <v>42</v>
      </c>
      <c r="B40" s="20">
        <v>16900</v>
      </c>
      <c r="C40" s="15">
        <v>7035</v>
      </c>
      <c r="D40" s="16">
        <f t="shared" si="0"/>
        <v>41.6272189349112</v>
      </c>
      <c r="E40" s="17"/>
    </row>
    <row r="41" spans="1:5">
      <c r="A41" s="13" t="s">
        <v>43</v>
      </c>
      <c r="B41" s="20">
        <f>B42+B45+B49</f>
        <v>20578</v>
      </c>
      <c r="C41" s="15">
        <f>C45+C49+C42</f>
        <v>89629</v>
      </c>
      <c r="D41" s="16">
        <f t="shared" si="0"/>
        <v>435.557391388862</v>
      </c>
      <c r="E41" s="17"/>
    </row>
    <row r="42" spans="1:5">
      <c r="A42" s="13" t="s">
        <v>44</v>
      </c>
      <c r="B42" s="20">
        <v>31</v>
      </c>
      <c r="C42" s="15">
        <v>96</v>
      </c>
      <c r="D42" s="16">
        <f t="shared" si="0"/>
        <v>309.677419354839</v>
      </c>
      <c r="E42" s="17"/>
    </row>
    <row r="43" spans="1:5">
      <c r="A43" s="13" t="s">
        <v>45</v>
      </c>
      <c r="B43" s="20"/>
      <c r="C43" s="15"/>
      <c r="D43" s="16"/>
      <c r="E43" s="17"/>
    </row>
    <row r="44" spans="1:5">
      <c r="A44" s="13" t="s">
        <v>46</v>
      </c>
      <c r="B44" s="20">
        <v>31</v>
      </c>
      <c r="C44" s="15">
        <v>96</v>
      </c>
      <c r="D44" s="16">
        <f t="shared" si="0"/>
        <v>309.677419354839</v>
      </c>
      <c r="E44" s="17"/>
    </row>
    <row r="45" spans="1:5">
      <c r="A45" s="13" t="s">
        <v>47</v>
      </c>
      <c r="B45" s="20">
        <f>B46+B47</f>
        <v>489</v>
      </c>
      <c r="C45" s="15">
        <v>2091</v>
      </c>
      <c r="D45" s="16">
        <f t="shared" si="0"/>
        <v>427.60736196319</v>
      </c>
      <c r="E45" s="17"/>
    </row>
    <row r="46" spans="1:5">
      <c r="A46" s="13" t="s">
        <v>45</v>
      </c>
      <c r="B46" s="20">
        <v>404</v>
      </c>
      <c r="C46" s="15">
        <v>1324</v>
      </c>
      <c r="D46" s="16">
        <f t="shared" si="0"/>
        <v>327.722772277228</v>
      </c>
      <c r="E46" s="17"/>
    </row>
    <row r="47" spans="1:5">
      <c r="A47" s="21" t="s">
        <v>48</v>
      </c>
      <c r="B47" s="20">
        <v>85</v>
      </c>
      <c r="C47" s="15">
        <v>767</v>
      </c>
      <c r="D47" s="16">
        <f t="shared" si="0"/>
        <v>902.352941176471</v>
      </c>
      <c r="E47" s="17"/>
    </row>
    <row r="48" ht="28.5" spans="1:5">
      <c r="A48" s="13" t="s">
        <v>49</v>
      </c>
      <c r="B48" s="20"/>
      <c r="C48" s="15"/>
      <c r="D48" s="16"/>
      <c r="E48" s="17"/>
    </row>
    <row r="49" spans="1:5">
      <c r="A49" s="22" t="s">
        <v>41</v>
      </c>
      <c r="B49" s="20">
        <v>20058</v>
      </c>
      <c r="C49" s="15">
        <v>87442</v>
      </c>
      <c r="D49" s="16">
        <f t="shared" si="0"/>
        <v>435.945757303819</v>
      </c>
      <c r="E49" s="17"/>
    </row>
    <row r="50" spans="1:5">
      <c r="A50" s="21" t="s">
        <v>50</v>
      </c>
      <c r="B50" s="20">
        <v>20058</v>
      </c>
      <c r="C50" s="15">
        <v>87442</v>
      </c>
      <c r="D50" s="16">
        <f t="shared" si="0"/>
        <v>435.945757303819</v>
      </c>
      <c r="E50" s="17"/>
    </row>
    <row r="51" spans="1:5">
      <c r="A51" s="13" t="s">
        <v>51</v>
      </c>
      <c r="B51" s="20">
        <v>610</v>
      </c>
      <c r="C51" s="15">
        <v>333</v>
      </c>
      <c r="D51" s="16">
        <f t="shared" si="0"/>
        <v>54.5901639344262</v>
      </c>
      <c r="E51" s="17"/>
    </row>
    <row r="52" spans="1:5">
      <c r="A52" s="22" t="s">
        <v>41</v>
      </c>
      <c r="B52" s="20">
        <v>610</v>
      </c>
      <c r="C52" s="15">
        <v>333</v>
      </c>
      <c r="D52" s="16">
        <f t="shared" si="0"/>
        <v>54.5901639344262</v>
      </c>
      <c r="E52" s="17"/>
    </row>
    <row r="53" spans="1:5">
      <c r="A53" s="21" t="s">
        <v>52</v>
      </c>
      <c r="B53" s="20">
        <v>610</v>
      </c>
      <c r="C53" s="15">
        <v>333</v>
      </c>
      <c r="D53" s="16">
        <f t="shared" si="0"/>
        <v>54.5901639344262</v>
      </c>
      <c r="E53" s="17"/>
    </row>
    <row r="54" spans="1:5">
      <c r="A54" s="13" t="s">
        <v>53</v>
      </c>
      <c r="B54" s="20"/>
      <c r="C54" s="15">
        <v>236</v>
      </c>
      <c r="D54" s="16"/>
      <c r="E54" s="17"/>
    </row>
    <row r="55" spans="1:5">
      <c r="A55" s="22" t="s">
        <v>54</v>
      </c>
      <c r="B55" s="20"/>
      <c r="C55" s="15">
        <v>236</v>
      </c>
      <c r="D55" s="16"/>
      <c r="E55" s="17"/>
    </row>
    <row r="56" spans="1:5">
      <c r="A56" s="21" t="s">
        <v>55</v>
      </c>
      <c r="B56" s="20"/>
      <c r="C56" s="15">
        <v>236</v>
      </c>
      <c r="D56" s="16"/>
      <c r="E56" s="17"/>
    </row>
    <row r="57" spans="1:5">
      <c r="A57" s="13" t="s">
        <v>56</v>
      </c>
      <c r="B57" s="20">
        <f>B58+B61+B64</f>
        <v>59799</v>
      </c>
      <c r="C57" s="15">
        <v>8024</v>
      </c>
      <c r="D57" s="16">
        <f t="shared" si="0"/>
        <v>13.4182845866988</v>
      </c>
      <c r="E57" s="17"/>
    </row>
    <row r="58" ht="28.5" spans="1:5">
      <c r="A58" s="13" t="s">
        <v>57</v>
      </c>
      <c r="B58" s="20">
        <f>SUM(B59:B60)</f>
        <v>58885</v>
      </c>
      <c r="C58" s="15">
        <v>4552</v>
      </c>
      <c r="D58" s="16">
        <f t="shared" si="0"/>
        <v>7.73032181370468</v>
      </c>
      <c r="E58" s="17"/>
    </row>
    <row r="59" ht="28.5" spans="1:5">
      <c r="A59" s="13" t="s">
        <v>58</v>
      </c>
      <c r="B59" s="20">
        <v>7187</v>
      </c>
      <c r="C59" s="15">
        <v>4552</v>
      </c>
      <c r="D59" s="16">
        <f t="shared" si="0"/>
        <v>63.3365799359956</v>
      </c>
      <c r="E59" s="17"/>
    </row>
    <row r="60" ht="28.5" spans="1:5">
      <c r="A60" s="13" t="s">
        <v>59</v>
      </c>
      <c r="B60" s="20">
        <v>51698</v>
      </c>
      <c r="C60" s="15"/>
      <c r="D60" s="16">
        <f t="shared" si="0"/>
        <v>0</v>
      </c>
      <c r="E60" s="17"/>
    </row>
    <row r="61" spans="1:5">
      <c r="A61" s="13" t="s">
        <v>60</v>
      </c>
      <c r="B61" s="20">
        <v>26</v>
      </c>
      <c r="C61" s="15">
        <v>22</v>
      </c>
      <c r="D61" s="16">
        <f t="shared" si="0"/>
        <v>84.6153846153846</v>
      </c>
      <c r="E61" s="17"/>
    </row>
    <row r="62" spans="1:5">
      <c r="A62" s="13" t="s">
        <v>61</v>
      </c>
      <c r="B62" s="20">
        <v>26</v>
      </c>
      <c r="C62" s="15">
        <v>22</v>
      </c>
      <c r="D62" s="16">
        <f t="shared" si="0"/>
        <v>84.6153846153846</v>
      </c>
      <c r="E62" s="17"/>
    </row>
    <row r="63" spans="1:5">
      <c r="A63" s="13" t="s">
        <v>62</v>
      </c>
      <c r="B63" s="20"/>
      <c r="C63" s="15"/>
      <c r="D63" s="16"/>
      <c r="E63" s="17"/>
    </row>
    <row r="64" spans="1:5">
      <c r="A64" s="13" t="s">
        <v>63</v>
      </c>
      <c r="B64" s="20">
        <f>SUM(B65:B71)</f>
        <v>888</v>
      </c>
      <c r="C64" s="15">
        <v>3450</v>
      </c>
      <c r="D64" s="16">
        <f t="shared" si="0"/>
        <v>388.513513513513</v>
      </c>
      <c r="E64" s="17"/>
    </row>
    <row r="65" spans="1:5">
      <c r="A65" s="13" t="s">
        <v>64</v>
      </c>
      <c r="B65" s="20">
        <v>170</v>
      </c>
      <c r="C65" s="15">
        <v>731</v>
      </c>
      <c r="D65" s="16">
        <f t="shared" si="0"/>
        <v>430</v>
      </c>
      <c r="E65" s="17"/>
    </row>
    <row r="66" spans="1:5">
      <c r="A66" s="13" t="s">
        <v>65</v>
      </c>
      <c r="B66" s="20">
        <v>104</v>
      </c>
      <c r="C66" s="15">
        <v>787</v>
      </c>
      <c r="D66" s="16">
        <f t="shared" si="0"/>
        <v>756.730769230769</v>
      </c>
      <c r="E66" s="17"/>
    </row>
    <row r="67" spans="1:5">
      <c r="A67" s="13" t="s">
        <v>66</v>
      </c>
      <c r="B67" s="20"/>
      <c r="C67" s="15"/>
      <c r="D67" s="16"/>
      <c r="E67" s="17"/>
    </row>
    <row r="68" spans="1:5">
      <c r="A68" s="13" t="s">
        <v>67</v>
      </c>
      <c r="B68" s="20">
        <v>500</v>
      </c>
      <c r="C68" s="15">
        <v>192</v>
      </c>
      <c r="D68" s="16">
        <f t="shared" ref="D68:D95" si="3">C68/B68*100</f>
        <v>38.4</v>
      </c>
      <c r="E68" s="17"/>
    </row>
    <row r="69" spans="1:5">
      <c r="A69" s="13" t="s">
        <v>68</v>
      </c>
      <c r="B69" s="20">
        <v>114</v>
      </c>
      <c r="C69" s="15">
        <v>553</v>
      </c>
      <c r="D69" s="16">
        <f t="shared" si="3"/>
        <v>485.087719298246</v>
      </c>
      <c r="E69" s="17"/>
    </row>
    <row r="70" spans="1:5">
      <c r="A70" s="13" t="s">
        <v>69</v>
      </c>
      <c r="B70" s="20"/>
      <c r="C70" s="15">
        <v>262</v>
      </c>
      <c r="D70" s="16"/>
      <c r="E70" s="17"/>
    </row>
    <row r="71" spans="1:5">
      <c r="A71" s="13" t="s">
        <v>70</v>
      </c>
      <c r="B71" s="20"/>
      <c r="C71" s="15">
        <v>925</v>
      </c>
      <c r="D71" s="16"/>
      <c r="E71" s="17"/>
    </row>
    <row r="72" spans="1:5">
      <c r="A72" s="13" t="s">
        <v>71</v>
      </c>
      <c r="B72" s="20">
        <v>8367</v>
      </c>
      <c r="C72" s="15">
        <v>10124</v>
      </c>
      <c r="D72" s="16">
        <f t="shared" si="3"/>
        <v>120.999163379945</v>
      </c>
      <c r="E72" s="17"/>
    </row>
    <row r="73" spans="1:5">
      <c r="A73" s="22" t="s">
        <v>72</v>
      </c>
      <c r="B73" s="20">
        <f>SUM(B74:B78)</f>
        <v>8367</v>
      </c>
      <c r="C73" s="15">
        <v>10124</v>
      </c>
      <c r="D73" s="16">
        <f t="shared" si="3"/>
        <v>120.999163379945</v>
      </c>
      <c r="E73" s="17"/>
    </row>
    <row r="74" spans="1:5">
      <c r="A74" s="13" t="s">
        <v>73</v>
      </c>
      <c r="B74" s="20">
        <v>1439</v>
      </c>
      <c r="C74" s="15">
        <v>1374</v>
      </c>
      <c r="D74" s="16">
        <f t="shared" si="3"/>
        <v>95.4829742876998</v>
      </c>
      <c r="E74" s="17"/>
    </row>
    <row r="75" spans="1:5">
      <c r="A75" s="13" t="s">
        <v>74</v>
      </c>
      <c r="B75" s="20"/>
      <c r="C75" s="15"/>
      <c r="D75" s="16"/>
      <c r="E75" s="17"/>
    </row>
    <row r="76" spans="1:5">
      <c r="A76" s="13" t="s">
        <v>75</v>
      </c>
      <c r="B76" s="20">
        <v>2988</v>
      </c>
      <c r="C76" s="15">
        <v>2983</v>
      </c>
      <c r="D76" s="16">
        <f t="shared" si="3"/>
        <v>99.8326639892905</v>
      </c>
      <c r="E76" s="17"/>
    </row>
    <row r="77" ht="28.5" spans="1:5">
      <c r="A77" s="13" t="s">
        <v>76</v>
      </c>
      <c r="B77" s="20">
        <v>3553</v>
      </c>
      <c r="C77" s="15">
        <v>3702</v>
      </c>
      <c r="D77" s="16">
        <f t="shared" si="3"/>
        <v>104.193639178159</v>
      </c>
      <c r="E77" s="17"/>
    </row>
    <row r="78" spans="1:5">
      <c r="A78" s="21" t="s">
        <v>77</v>
      </c>
      <c r="B78" s="20">
        <v>387</v>
      </c>
      <c r="C78" s="15">
        <v>2065</v>
      </c>
      <c r="D78" s="16">
        <f t="shared" si="3"/>
        <v>533.59173126615</v>
      </c>
      <c r="E78" s="17"/>
    </row>
    <row r="79" spans="1:5">
      <c r="A79" s="13" t="s">
        <v>78</v>
      </c>
      <c r="B79" s="20">
        <v>86</v>
      </c>
      <c r="C79" s="15">
        <v>4</v>
      </c>
      <c r="D79" s="16">
        <f t="shared" si="3"/>
        <v>4.65116279069767</v>
      </c>
      <c r="E79" s="17"/>
    </row>
    <row r="80" spans="1:5">
      <c r="A80" s="13" t="s">
        <v>79</v>
      </c>
      <c r="B80" s="20">
        <v>86</v>
      </c>
      <c r="C80" s="15">
        <v>4</v>
      </c>
      <c r="D80" s="16">
        <f t="shared" si="3"/>
        <v>4.65116279069767</v>
      </c>
      <c r="E80" s="23"/>
    </row>
    <row r="81" spans="1:5">
      <c r="A81" s="22" t="s">
        <v>80</v>
      </c>
      <c r="B81" s="20">
        <v>5</v>
      </c>
      <c r="C81" s="15">
        <v>1</v>
      </c>
      <c r="D81" s="16">
        <f t="shared" si="3"/>
        <v>20</v>
      </c>
      <c r="E81" s="23"/>
    </row>
    <row r="82" spans="1:5">
      <c r="A82" s="22" t="s">
        <v>81</v>
      </c>
      <c r="B82" s="20"/>
      <c r="C82" s="15"/>
      <c r="D82" s="16"/>
      <c r="E82" s="23"/>
    </row>
    <row r="83" spans="1:5">
      <c r="A83" s="22" t="s">
        <v>82</v>
      </c>
      <c r="B83" s="20"/>
      <c r="C83" s="15">
        <v>1</v>
      </c>
      <c r="D83" s="16"/>
      <c r="E83" s="17"/>
    </row>
    <row r="84" ht="28.5" spans="1:5">
      <c r="A84" s="13" t="s">
        <v>83</v>
      </c>
      <c r="B84" s="20">
        <v>7</v>
      </c>
      <c r="C84" s="15">
        <v>1</v>
      </c>
      <c r="D84" s="16">
        <f t="shared" si="3"/>
        <v>14.2857142857143</v>
      </c>
      <c r="E84" s="17"/>
    </row>
    <row r="85" spans="1:5">
      <c r="A85" s="13" t="s">
        <v>84</v>
      </c>
      <c r="B85" s="20">
        <v>74</v>
      </c>
      <c r="C85" s="15">
        <v>1</v>
      </c>
      <c r="D85" s="16">
        <f t="shared" si="3"/>
        <v>1.35135135135135</v>
      </c>
      <c r="E85" s="17"/>
    </row>
    <row r="86" spans="1:5">
      <c r="A86" s="13" t="s">
        <v>85</v>
      </c>
      <c r="B86" s="20"/>
      <c r="C86" s="15">
        <v>0</v>
      </c>
      <c r="D86" s="16"/>
      <c r="E86" s="17"/>
    </row>
    <row r="87" spans="1:5">
      <c r="A87" s="13" t="s">
        <v>86</v>
      </c>
      <c r="B87" s="20"/>
      <c r="C87" s="15">
        <v>0</v>
      </c>
      <c r="D87" s="16"/>
      <c r="E87" s="17"/>
    </row>
    <row r="88" spans="1:5">
      <c r="A88" s="13" t="s">
        <v>87</v>
      </c>
      <c r="B88" s="20"/>
      <c r="C88" s="15">
        <v>0</v>
      </c>
      <c r="D88" s="16"/>
      <c r="E88" s="23"/>
    </row>
    <row r="89" spans="1:5">
      <c r="A89" s="24" t="s">
        <v>88</v>
      </c>
      <c r="B89" s="25">
        <f>B72+B57+B51+B41+B14+B79+B4</f>
        <v>113047</v>
      </c>
      <c r="C89" s="25">
        <f>C72+C57+C51+C41+C14+C79+C4+C54</f>
        <v>143674</v>
      </c>
      <c r="D89" s="16">
        <f t="shared" si="3"/>
        <v>127.092271356162</v>
      </c>
      <c r="E89" s="26"/>
    </row>
    <row r="90" spans="1:5">
      <c r="A90" s="13" t="s">
        <v>89</v>
      </c>
      <c r="B90" s="25">
        <v>38168</v>
      </c>
      <c r="C90" s="27"/>
      <c r="D90" s="16">
        <f t="shared" si="3"/>
        <v>0</v>
      </c>
      <c r="E90" s="28"/>
    </row>
    <row r="91" spans="1:5">
      <c r="A91" s="13" t="s">
        <v>90</v>
      </c>
      <c r="B91" s="20">
        <v>38168</v>
      </c>
      <c r="C91" s="27"/>
      <c r="D91" s="16">
        <f t="shared" si="3"/>
        <v>0</v>
      </c>
      <c r="E91" s="28"/>
    </row>
    <row r="92" spans="1:5">
      <c r="A92" s="13" t="s">
        <v>91</v>
      </c>
      <c r="B92" s="25">
        <f>SUM(B93:B96)</f>
        <v>110041</v>
      </c>
      <c r="C92" s="15">
        <v>0</v>
      </c>
      <c r="D92" s="16">
        <f t="shared" si="3"/>
        <v>0</v>
      </c>
      <c r="E92" s="28"/>
    </row>
    <row r="93" spans="1:5">
      <c r="A93" s="13" t="s">
        <v>92</v>
      </c>
      <c r="B93" s="20"/>
      <c r="C93" s="15">
        <v>0</v>
      </c>
      <c r="D93" s="16"/>
      <c r="E93" s="28"/>
    </row>
    <row r="94" spans="1:5">
      <c r="A94" s="13" t="s">
        <v>93</v>
      </c>
      <c r="B94" s="20">
        <v>658</v>
      </c>
      <c r="C94" s="15"/>
      <c r="D94" s="16">
        <f t="shared" si="3"/>
        <v>0</v>
      </c>
      <c r="E94" s="28"/>
    </row>
    <row r="95" spans="1:5">
      <c r="A95" s="13" t="s">
        <v>94</v>
      </c>
      <c r="B95" s="20">
        <v>109383</v>
      </c>
      <c r="C95" s="15">
        <v>0</v>
      </c>
      <c r="D95" s="16">
        <f t="shared" si="3"/>
        <v>0</v>
      </c>
      <c r="E95" s="28"/>
    </row>
    <row r="96" spans="1:5">
      <c r="A96" s="13"/>
      <c r="B96" s="20"/>
      <c r="C96" s="15">
        <v>0</v>
      </c>
      <c r="D96" s="16"/>
      <c r="E96" s="28"/>
    </row>
    <row r="97" spans="1:5">
      <c r="A97" s="24" t="s">
        <v>95</v>
      </c>
      <c r="B97" s="27">
        <f>B89+B90+B92</f>
        <v>261256</v>
      </c>
      <c r="C97" s="27">
        <f>C89+C91</f>
        <v>143674</v>
      </c>
      <c r="D97" s="16">
        <f>C97/B97*100</f>
        <v>54.993569525676</v>
      </c>
      <c r="E97" s="28"/>
    </row>
  </sheetData>
  <autoFilter ref="A3:D97">
    <extLst/>
  </autoFilter>
  <mergeCells count="1">
    <mergeCell ref="A1:E1"/>
  </mergeCells>
  <printOptions horizontalCentered="1"/>
  <pageMargins left="0" right="0" top="0.460416666666667" bottom="0.460416666666667" header="0.786805555555556" footer="0.786805555555556"/>
  <pageSetup paperSize="9" orientation="portrait" useFirstPageNumber="1" horizontalDpi="300" verticalDpi="300"/>
  <headerFooter alignWithMargins="0"/>
  <ignoredErrors>
    <ignoredError sqref="B73 B64 B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2024-01-18T13:31:00Z</dcterms:created>
  <dcterms:modified xsi:type="dcterms:W3CDTF">2026-01-15T07:08:48Z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5320EBCB613344C299B746045CC71FB6</vt:lpwstr>
  </property>
</Properties>
</file>