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 tabRatio="204"/>
  </bookViews>
  <sheets>
    <sheet name="2022年政府性基金预算收支表" sheetId="1" r:id="rId1"/>
  </sheets>
  <definedNames>
    <definedName name="_xlnm._FilterDatabase" localSheetId="0" hidden="1">'2022年政府性基金预算收支表'!$A$3:$D$71</definedName>
  </definedNames>
  <calcPr calcId="144525"/>
</workbook>
</file>

<file path=xl/sharedStrings.xml><?xml version="1.0" encoding="utf-8"?>
<sst xmlns="http://schemas.openxmlformats.org/spreadsheetml/2006/main" count="78">
  <si>
    <t>梨树县2023年政府性基金预算支出预算表</t>
  </si>
  <si>
    <t>单位：万元</t>
  </si>
  <si>
    <t>项目</t>
  </si>
  <si>
    <t>2022年预算数</t>
  </si>
  <si>
    <t>2022年
预计完成数</t>
  </si>
  <si>
    <t>2023年预算数</t>
  </si>
  <si>
    <t>同期比</t>
  </si>
  <si>
    <t>2023年为上年%</t>
  </si>
  <si>
    <t>备注</t>
  </si>
  <si>
    <t>金额</t>
  </si>
  <si>
    <t>比例</t>
  </si>
  <si>
    <t>一、文化旅游体育与传媒支出</t>
  </si>
  <si>
    <t>　国家电影事业发展专项资金安排的支出</t>
  </si>
  <si>
    <t>　　资助国产影片放映</t>
  </si>
  <si>
    <t xml:space="preserve"> 资助影院建设</t>
  </si>
  <si>
    <t>　旅游发展基金支出</t>
  </si>
  <si>
    <t>　　地方旅游开发项目补助</t>
  </si>
  <si>
    <t>二、社会保障和就业支出</t>
  </si>
  <si>
    <t>　大中型水库移民后期扶持基金支出</t>
  </si>
  <si>
    <t>　　移民补助</t>
  </si>
  <si>
    <t>　　基础设施建设和经济发展</t>
  </si>
  <si>
    <t>四、城乡社区支出</t>
  </si>
  <si>
    <t>　国有土地使用权出让收入安排的支出</t>
  </si>
  <si>
    <t>　　征地和拆迁补偿支出</t>
  </si>
  <si>
    <t>　　土地开发支出</t>
  </si>
  <si>
    <t>　　农村基础设施建设支出</t>
  </si>
  <si>
    <t>　　土地出让业务支出</t>
  </si>
  <si>
    <t>　　其他国有土地使用权出让收入安排的支出</t>
  </si>
  <si>
    <t>　国有土地收益基金安排的支出</t>
  </si>
  <si>
    <t xml:space="preserve">      土地开发支出</t>
  </si>
  <si>
    <t>　农业土地开发资金安排的支出</t>
  </si>
  <si>
    <t>　城市基础设施配套费安排的支出</t>
  </si>
  <si>
    <t>　　其他城市基础设施配套费安排的支出</t>
  </si>
  <si>
    <t>　污水处理费收入安排的支出</t>
  </si>
  <si>
    <t>　　其他污水处理费安排的支出</t>
  </si>
  <si>
    <t>　土地储备专项债券收入安排的支出</t>
  </si>
  <si>
    <t>　　其他土地储备专项债券收入安排的支出</t>
  </si>
  <si>
    <t>　棚户区改造专项债券收入安排的支出</t>
  </si>
  <si>
    <t>　　其他棚户区改造专项债券收入安排的支出</t>
  </si>
  <si>
    <t>五、农林水支出</t>
  </si>
  <si>
    <t>　大中型水库库区基金安排的支出</t>
  </si>
  <si>
    <t>　　其他大中型水库库区基金支出</t>
  </si>
  <si>
    <t>八、其他支出</t>
  </si>
  <si>
    <t>　其他政府性基金及对应专项债务收入安排的支出</t>
  </si>
  <si>
    <t>　　其他地方自行试点项目收益专项债券收入安排的支出</t>
  </si>
  <si>
    <t>　彩票发行销售机构业务费安排的支出</t>
  </si>
  <si>
    <t>　　福利彩票销售机构的业务费支出</t>
  </si>
  <si>
    <t>　　彩票市场调控资金支出</t>
  </si>
  <si>
    <t>　彩票公益金安排的支出</t>
  </si>
  <si>
    <t>　　用于社会福利的彩票公益金支出</t>
  </si>
  <si>
    <t>　　用于体育事业的彩票公益金支出</t>
  </si>
  <si>
    <t>　　用于教育事业的彩票公益金支出</t>
  </si>
  <si>
    <t>　　用于残疾人事业的彩票公益金支出</t>
  </si>
  <si>
    <t>　　用于文化事业的彩票公益金支出</t>
  </si>
  <si>
    <t>　　用于城乡医疗救助的的彩票公益金支出</t>
  </si>
  <si>
    <t>　　用于其他社会公益事业的彩票公益金支出</t>
  </si>
  <si>
    <t>九、债务付息支出</t>
  </si>
  <si>
    <t>　　国有土地使用权出让金债务付息支出</t>
  </si>
  <si>
    <t>　　土地储备专项债券付息支出</t>
  </si>
  <si>
    <t>　　棚户区改造专项债券付息支出</t>
  </si>
  <si>
    <t>　　其他地方自行试点项目收益专项债券付息支出</t>
  </si>
  <si>
    <t>十、债务发行费用支出</t>
  </si>
  <si>
    <t>　　棚户区改造专项债券发行费用支出</t>
  </si>
  <si>
    <t>　　其他地方自行试点项目收益专项债务发行费用支出</t>
  </si>
  <si>
    <t>十一、抗疫特别国债安排的支出</t>
  </si>
  <si>
    <t>　基础设施建设</t>
  </si>
  <si>
    <t>　　公共卫生体系建设</t>
  </si>
  <si>
    <t>　　城镇老旧小区改造</t>
  </si>
  <si>
    <t>　　生态环境治理</t>
  </si>
  <si>
    <t>　　其他基础设施建设</t>
  </si>
  <si>
    <t xml:space="preserve">      其他抗疫相关支出</t>
  </si>
  <si>
    <t>支出合计</t>
  </si>
  <si>
    <t>转移性支出</t>
  </si>
  <si>
    <t>　政府性基金上解支出</t>
  </si>
  <si>
    <t>　调出资金</t>
  </si>
  <si>
    <t>　年终结余（转）</t>
  </si>
  <si>
    <t>　地方政府专项债务还本支出</t>
  </si>
  <si>
    <t>支出总计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</si>
</sst>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2"/>
      <name val="Verdana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2"/>
      <name val="宋体"/>
      <charset val="134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14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10" borderId="15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6" fillId="10" borderId="14" applyNumberFormat="0" applyAlignment="0" applyProtection="0">
      <alignment vertical="center"/>
    </xf>
    <xf numFmtId="0" fontId="11" fillId="13" borderId="16" applyNumberForma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6"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right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3" fillId="0" borderId="5" xfId="49" applyFont="1" applyFill="1" applyBorder="1" applyAlignment="1" applyProtection="1">
      <alignment horizontal="center" vertical="center" wrapText="1"/>
      <protection locked="0"/>
    </xf>
    <xf numFmtId="0" fontId="23" fillId="0" borderId="6" xfId="49" applyFont="1" applyFill="1" applyBorder="1" applyAlignment="1" applyProtection="1">
      <alignment horizontal="center" vertical="center" wrapText="1"/>
      <protection locked="0"/>
    </xf>
    <xf numFmtId="0" fontId="21" fillId="0" borderId="7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3" fillId="0" borderId="11" xfId="49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left" vertical="center"/>
    </xf>
    <xf numFmtId="0" fontId="3" fillId="0" borderId="1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24" fillId="0" borderId="11" xfId="0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2" borderId="6" xfId="0" applyNumberFormat="1" applyFont="1" applyFill="1" applyBorder="1" applyAlignment="1">
      <alignment horizontal="left" vertical="center" wrapText="1" indent="1"/>
    </xf>
    <xf numFmtId="176" fontId="3" fillId="0" borderId="11" xfId="0" applyNumberFormat="1" applyFont="1" applyBorder="1" applyAlignment="1">
      <alignment horizontal="right" vertical="center"/>
    </xf>
    <xf numFmtId="176" fontId="24" fillId="0" borderId="11" xfId="0" applyNumberFormat="1" applyFont="1" applyFill="1" applyBorder="1" applyAlignment="1">
      <alignment horizontal="right" vertical="center"/>
    </xf>
    <xf numFmtId="0" fontId="3" fillId="0" borderId="11" xfId="0" applyNumberFormat="1" applyFont="1" applyBorder="1" applyAlignment="1">
      <alignment horizontal="left" vertical="center"/>
    </xf>
    <xf numFmtId="0" fontId="3" fillId="0" borderId="11" xfId="0" applyNumberFormat="1" applyFont="1" applyFill="1" applyBorder="1" applyAlignment="1">
      <alignment horizontal="left" vertical="center"/>
    </xf>
    <xf numFmtId="0" fontId="22" fillId="0" borderId="11" xfId="0" applyNumberFormat="1" applyFont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0" fillId="0" borderId="11" xfId="0" applyFont="1" applyBorder="1" applyAlignment="1">
      <alignment horizontal="right" vertical="center"/>
    </xf>
    <xf numFmtId="176" fontId="21" fillId="0" borderId="11" xfId="0" applyNumberFormat="1" applyFont="1" applyFill="1" applyBorder="1" applyAlignment="1">
      <alignment horizontal="right" vertical="center"/>
    </xf>
    <xf numFmtId="176" fontId="0" fillId="0" borderId="11" xfId="0" applyNumberFormat="1" applyFont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_Sheet4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4"/>
  <sheetViews>
    <sheetView showZeros="0" tabSelected="1" workbookViewId="0">
      <selection activeCell="G2" sqref="G2"/>
    </sheetView>
  </sheetViews>
  <sheetFormatPr defaultColWidth="9" defaultRowHeight="15" outlineLevelCol="7"/>
  <cols>
    <col min="1" max="1" width="33.54" customWidth="1"/>
    <col min="2" max="2" width="14.3066666666667" customWidth="1"/>
    <col min="3" max="3" width="15.2333333333333" customWidth="1"/>
    <col min="4" max="6" width="15" style="1" customWidth="1"/>
    <col min="7" max="1992" width="15" customWidth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spans="1:7">
      <c r="A2" s="4"/>
      <c r="B2" s="4"/>
      <c r="C2" s="4"/>
      <c r="D2" s="5"/>
      <c r="E2" s="5"/>
      <c r="F2" s="5"/>
      <c r="G2" s="4" t="s">
        <v>1</v>
      </c>
    </row>
    <row r="3" spans="1:8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/>
      <c r="G3" s="12" t="s">
        <v>7</v>
      </c>
      <c r="H3" s="13" t="s">
        <v>8</v>
      </c>
    </row>
    <row r="4" spans="1:8">
      <c r="A4" s="14"/>
      <c r="B4" s="15"/>
      <c r="C4" s="16"/>
      <c r="D4" s="17"/>
      <c r="E4" s="18" t="s">
        <v>9</v>
      </c>
      <c r="F4" s="11" t="s">
        <v>10</v>
      </c>
      <c r="G4" s="19"/>
      <c r="H4" s="20"/>
    </row>
    <row r="5" spans="1:8">
      <c r="A5" s="21" t="s">
        <v>11</v>
      </c>
      <c r="B5" s="22"/>
      <c r="C5" s="22"/>
      <c r="D5" s="22">
        <v>184</v>
      </c>
      <c r="E5" s="23">
        <f>D5-B5</f>
        <v>184</v>
      </c>
      <c r="F5" s="23"/>
      <c r="G5" s="24"/>
      <c r="H5" s="25"/>
    </row>
    <row r="6" spans="1:8">
      <c r="A6" s="21" t="s">
        <v>12</v>
      </c>
      <c r="B6" s="22"/>
      <c r="C6" s="22"/>
      <c r="D6" s="22">
        <f>SUM(D7:D8)</f>
        <v>184</v>
      </c>
      <c r="E6" s="23">
        <f t="shared" ref="E6:E37" si="0">D6-B6</f>
        <v>184</v>
      </c>
      <c r="F6" s="23"/>
      <c r="G6" s="24"/>
      <c r="H6" s="25"/>
    </row>
    <row r="7" spans="1:8">
      <c r="A7" s="21" t="s">
        <v>13</v>
      </c>
      <c r="B7" s="22"/>
      <c r="C7" s="22"/>
      <c r="D7" s="22">
        <v>34</v>
      </c>
      <c r="E7" s="23">
        <f>D7-B7</f>
        <v>34</v>
      </c>
      <c r="F7" s="23"/>
      <c r="G7" s="24"/>
      <c r="H7" s="25"/>
    </row>
    <row r="8" spans="1:8">
      <c r="A8" s="26" t="s">
        <v>14</v>
      </c>
      <c r="B8" s="22"/>
      <c r="C8" s="22"/>
      <c r="D8" s="22">
        <v>150</v>
      </c>
      <c r="E8" s="23">
        <f>D8-B8</f>
        <v>150</v>
      </c>
      <c r="F8" s="23"/>
      <c r="G8" s="24"/>
      <c r="H8" s="25"/>
    </row>
    <row r="9" spans="1:8">
      <c r="A9" s="21" t="s">
        <v>15</v>
      </c>
      <c r="B9" s="22"/>
      <c r="C9" s="22"/>
      <c r="D9" s="22"/>
      <c r="E9" s="23">
        <f>D9-B9</f>
        <v>0</v>
      </c>
      <c r="F9" s="23"/>
      <c r="G9" s="24"/>
      <c r="H9" s="25"/>
    </row>
    <row r="10" spans="1:8">
      <c r="A10" s="21" t="s">
        <v>16</v>
      </c>
      <c r="B10" s="22"/>
      <c r="C10" s="22"/>
      <c r="D10" s="22"/>
      <c r="E10" s="23">
        <f>D10-B10</f>
        <v>0</v>
      </c>
      <c r="F10" s="23"/>
      <c r="G10" s="25"/>
      <c r="H10" s="25"/>
    </row>
    <row r="11" spans="1:8">
      <c r="A11" s="21" t="s">
        <v>17</v>
      </c>
      <c r="B11" s="22">
        <v>805</v>
      </c>
      <c r="C11" s="22">
        <v>805</v>
      </c>
      <c r="D11" s="22">
        <v>1120</v>
      </c>
      <c r="E11" s="23">
        <f>D11-B11</f>
        <v>315</v>
      </c>
      <c r="F11" s="27">
        <f t="shared" ref="F6:F37" si="1">E11/B11*100</f>
        <v>39.1304347826087</v>
      </c>
      <c r="G11" s="28">
        <f t="shared" ref="G11:G37" si="2">D11/B11*100</f>
        <v>139.130434782609</v>
      </c>
      <c r="H11" s="25"/>
    </row>
    <row r="12" spans="1:8">
      <c r="A12" s="21" t="s">
        <v>18</v>
      </c>
      <c r="B12" s="22">
        <v>805</v>
      </c>
      <c r="C12" s="22">
        <v>805</v>
      </c>
      <c r="D12" s="22">
        <v>1120</v>
      </c>
      <c r="E12" s="23">
        <f>D12-B12</f>
        <v>315</v>
      </c>
      <c r="F12" s="27">
        <f>E12/B12*100</f>
        <v>39.1304347826087</v>
      </c>
      <c r="G12" s="28">
        <f>D12/B12*100</f>
        <v>139.130434782609</v>
      </c>
      <c r="H12" s="25"/>
    </row>
    <row r="13" spans="1:8">
      <c r="A13" s="21" t="s">
        <v>19</v>
      </c>
      <c r="B13" s="22">
        <v>499</v>
      </c>
      <c r="C13" s="22">
        <v>510</v>
      </c>
      <c r="D13" s="22">
        <v>1120</v>
      </c>
      <c r="E13" s="23">
        <f>D13-B13</f>
        <v>621</v>
      </c>
      <c r="F13" s="27">
        <f>E13/B13*100</f>
        <v>124.448897795591</v>
      </c>
      <c r="G13" s="28">
        <f>D13/B13*100</f>
        <v>224.448897795591</v>
      </c>
      <c r="H13" s="25"/>
    </row>
    <row r="14" spans="1:8">
      <c r="A14" s="21" t="s">
        <v>20</v>
      </c>
      <c r="B14" s="22">
        <v>306</v>
      </c>
      <c r="C14" s="22">
        <v>320</v>
      </c>
      <c r="D14" s="22"/>
      <c r="E14" s="23">
        <f>D14-B14</f>
        <v>-306</v>
      </c>
      <c r="F14" s="23">
        <f>E14/B14*100</f>
        <v>-100</v>
      </c>
      <c r="G14" s="28">
        <f>D14/B14*100</f>
        <v>0</v>
      </c>
      <c r="H14" s="25"/>
    </row>
    <row r="15" spans="1:8">
      <c r="A15" s="21" t="s">
        <v>21</v>
      </c>
      <c r="B15" s="22">
        <v>14036</v>
      </c>
      <c r="C15" s="22">
        <v>14036</v>
      </c>
      <c r="D15" s="22">
        <f>SUM(D17:D21)</f>
        <v>13454</v>
      </c>
      <c r="E15" s="23">
        <f>D15-B15</f>
        <v>-582</v>
      </c>
      <c r="F15" s="27">
        <f>E15/B15*100</f>
        <v>-4.14648047876888</v>
      </c>
      <c r="G15" s="28">
        <f>D15/B15*100</f>
        <v>95.8535195212311</v>
      </c>
      <c r="H15" s="25"/>
    </row>
    <row r="16" spans="1:8">
      <c r="A16" s="21" t="s">
        <v>22</v>
      </c>
      <c r="B16" s="22">
        <v>6283</v>
      </c>
      <c r="C16" s="22">
        <v>6283</v>
      </c>
      <c r="D16" s="22">
        <v>13454</v>
      </c>
      <c r="E16" s="23">
        <f>D16-B16</f>
        <v>7171</v>
      </c>
      <c r="F16" s="27">
        <f>E16/B16*100</f>
        <v>114.133375775903</v>
      </c>
      <c r="G16" s="28">
        <f>D16/B16*100</f>
        <v>214.133375775903</v>
      </c>
      <c r="H16" s="25"/>
    </row>
    <row r="17" spans="1:8">
      <c r="A17" s="29" t="s">
        <v>23</v>
      </c>
      <c r="B17" s="22">
        <v>1040</v>
      </c>
      <c r="C17" s="22">
        <v>1500</v>
      </c>
      <c r="D17" s="22">
        <v>11257</v>
      </c>
      <c r="E17" s="23">
        <f>D17-B17</f>
        <v>10217</v>
      </c>
      <c r="F17" s="27">
        <f>E17/B17*100</f>
        <v>982.403846153846</v>
      </c>
      <c r="G17" s="28">
        <f>D17/B17*100</f>
        <v>1082.40384615385</v>
      </c>
      <c r="H17" s="25"/>
    </row>
    <row r="18" spans="1:8">
      <c r="A18" s="29" t="s">
        <v>24</v>
      </c>
      <c r="B18" s="22">
        <v>3324</v>
      </c>
      <c r="C18" s="22">
        <v>3500</v>
      </c>
      <c r="D18" s="22"/>
      <c r="E18" s="23">
        <f>D18-B18</f>
        <v>-3324</v>
      </c>
      <c r="F18" s="23">
        <f>E18/B18*100</f>
        <v>-100</v>
      </c>
      <c r="G18" s="28">
        <f>D18/B18*100</f>
        <v>0</v>
      </c>
      <c r="H18" s="25"/>
    </row>
    <row r="19" spans="1:8">
      <c r="A19" s="29" t="s">
        <v>25</v>
      </c>
      <c r="B19" s="22">
        <v>1271</v>
      </c>
      <c r="C19" s="22">
        <v>1321</v>
      </c>
      <c r="D19" s="22">
        <v>838</v>
      </c>
      <c r="E19" s="23">
        <f>D19-B19</f>
        <v>-433</v>
      </c>
      <c r="F19" s="27">
        <f>E19/B19*100</f>
        <v>-34.0676632572777</v>
      </c>
      <c r="G19" s="28">
        <f>D19/B19*100</f>
        <v>65.9323367427223</v>
      </c>
      <c r="H19" s="25"/>
    </row>
    <row r="20" spans="1:8">
      <c r="A20" s="29" t="s">
        <v>26</v>
      </c>
      <c r="B20" s="22">
        <v>648</v>
      </c>
      <c r="C20" s="22">
        <v>720</v>
      </c>
      <c r="D20" s="22"/>
      <c r="E20" s="23">
        <f>D20-B20</f>
        <v>-648</v>
      </c>
      <c r="F20" s="23">
        <f>E20/B20*100</f>
        <v>-100</v>
      </c>
      <c r="G20" s="28">
        <f>D20/B20*100</f>
        <v>0</v>
      </c>
      <c r="H20" s="25"/>
    </row>
    <row r="21" spans="1:8">
      <c r="A21" s="29" t="s">
        <v>27</v>
      </c>
      <c r="B21" s="22"/>
      <c r="C21" s="22"/>
      <c r="D21" s="22">
        <v>1359</v>
      </c>
      <c r="E21" s="23">
        <f>D21-B21</f>
        <v>1359</v>
      </c>
      <c r="F21" s="23"/>
      <c r="G21" s="28"/>
      <c r="H21" s="25"/>
    </row>
    <row r="22" spans="1:8">
      <c r="A22" s="29" t="s">
        <v>28</v>
      </c>
      <c r="B22" s="22">
        <v>120</v>
      </c>
      <c r="C22" s="22">
        <v>120</v>
      </c>
      <c r="D22" s="22">
        <v>287</v>
      </c>
      <c r="E22" s="23">
        <f>D22-B22</f>
        <v>167</v>
      </c>
      <c r="F22" s="27">
        <f>E22/B22*100</f>
        <v>139.166666666667</v>
      </c>
      <c r="G22" s="28">
        <f>D22/B22*100</f>
        <v>239.166666666667</v>
      </c>
      <c r="H22" s="25"/>
    </row>
    <row r="23" spans="1:8">
      <c r="A23" s="29" t="s">
        <v>29</v>
      </c>
      <c r="B23" s="22">
        <v>120</v>
      </c>
      <c r="C23" s="22">
        <v>120</v>
      </c>
      <c r="D23" s="22">
        <v>287</v>
      </c>
      <c r="E23" s="23">
        <f>D23-B23</f>
        <v>167</v>
      </c>
      <c r="F23" s="27">
        <f>E23/B23*100</f>
        <v>139.166666666667</v>
      </c>
      <c r="G23" s="28">
        <f>D23/B23*100</f>
        <v>239.166666666667</v>
      </c>
      <c r="H23" s="25"/>
    </row>
    <row r="24" spans="1:8">
      <c r="A24" s="29" t="s">
        <v>23</v>
      </c>
      <c r="B24" s="22"/>
      <c r="C24" s="22"/>
      <c r="D24" s="22"/>
      <c r="E24" s="23">
        <f>D24-B24</f>
        <v>0</v>
      </c>
      <c r="F24" s="23"/>
      <c r="G24" s="24"/>
      <c r="H24" s="25"/>
    </row>
    <row r="25" spans="1:8">
      <c r="A25" s="29" t="s">
        <v>30</v>
      </c>
      <c r="B25" s="22"/>
      <c r="C25" s="22"/>
      <c r="D25" s="22">
        <v>129</v>
      </c>
      <c r="E25" s="23">
        <f>D25-B25</f>
        <v>129</v>
      </c>
      <c r="F25" s="23"/>
      <c r="G25" s="24"/>
      <c r="H25" s="25"/>
    </row>
    <row r="26" spans="1:8">
      <c r="A26" s="29" t="s">
        <v>31</v>
      </c>
      <c r="B26" s="22"/>
      <c r="C26" s="22"/>
      <c r="D26" s="22">
        <v>359</v>
      </c>
      <c r="E26" s="23">
        <f>D26-B26</f>
        <v>359</v>
      </c>
      <c r="F26" s="23"/>
      <c r="G26" s="24"/>
      <c r="H26" s="25"/>
    </row>
    <row r="27" spans="1:8">
      <c r="A27" s="29" t="s">
        <v>32</v>
      </c>
      <c r="B27" s="22"/>
      <c r="C27" s="22"/>
      <c r="D27" s="22">
        <v>359</v>
      </c>
      <c r="E27" s="23">
        <f>D27-B27</f>
        <v>359</v>
      </c>
      <c r="F27" s="23"/>
      <c r="G27" s="24"/>
      <c r="H27" s="25"/>
    </row>
    <row r="28" spans="1:8">
      <c r="A28" s="29" t="s">
        <v>33</v>
      </c>
      <c r="B28" s="22">
        <v>73</v>
      </c>
      <c r="C28" s="22">
        <v>73</v>
      </c>
      <c r="D28" s="22">
        <v>602</v>
      </c>
      <c r="E28" s="23">
        <f>D28-B28</f>
        <v>529</v>
      </c>
      <c r="F28" s="27">
        <f t="shared" ref="F28:F37" si="3">E28/B28*100</f>
        <v>724.657534246575</v>
      </c>
      <c r="G28" s="28">
        <f t="shared" ref="G28:G37" si="4">D28/B28*100</f>
        <v>824.657534246575</v>
      </c>
      <c r="H28" s="25"/>
    </row>
    <row r="29" spans="1:8">
      <c r="A29" s="29" t="s">
        <v>34</v>
      </c>
      <c r="B29" s="22">
        <v>73</v>
      </c>
      <c r="C29" s="22">
        <v>73</v>
      </c>
      <c r="D29" s="22">
        <v>602</v>
      </c>
      <c r="E29" s="23">
        <f>D29-B29</f>
        <v>529</v>
      </c>
      <c r="F29" s="27">
        <f>E29/B29*100</f>
        <v>724.657534246575</v>
      </c>
      <c r="G29" s="28">
        <f>D29/B29*100</f>
        <v>824.657534246575</v>
      </c>
      <c r="H29" s="25"/>
    </row>
    <row r="30" spans="1:8">
      <c r="A30" s="30" t="s">
        <v>35</v>
      </c>
      <c r="B30" s="22"/>
      <c r="C30" s="22"/>
      <c r="D30" s="22">
        <v>1080</v>
      </c>
      <c r="E30" s="23">
        <f>D30-B30</f>
        <v>1080</v>
      </c>
      <c r="F30" s="23"/>
      <c r="G30" s="28"/>
      <c r="H30" s="25"/>
    </row>
    <row r="31" spans="1:8">
      <c r="A31" s="30" t="s">
        <v>36</v>
      </c>
      <c r="B31" s="22"/>
      <c r="C31" s="22"/>
      <c r="D31" s="22">
        <v>1080</v>
      </c>
      <c r="E31" s="23">
        <f>D31-B31</f>
        <v>1080</v>
      </c>
      <c r="F31" s="23"/>
      <c r="G31" s="24"/>
      <c r="H31" s="25"/>
    </row>
    <row r="32" spans="1:8">
      <c r="A32" s="30" t="s">
        <v>37</v>
      </c>
      <c r="B32" s="22">
        <v>7560</v>
      </c>
      <c r="C32" s="22">
        <v>7560</v>
      </c>
      <c r="D32" s="22">
        <v>2124</v>
      </c>
      <c r="E32" s="23">
        <f>D32-B32</f>
        <v>-5436</v>
      </c>
      <c r="F32" s="27">
        <f t="shared" ref="F32:F37" si="5">E32/B32*100</f>
        <v>-71.9047619047619</v>
      </c>
      <c r="G32" s="28">
        <f t="shared" ref="G32:G37" si="6">D32/B32*100</f>
        <v>28.0952380952381</v>
      </c>
      <c r="H32" s="25"/>
    </row>
    <row r="33" spans="1:8">
      <c r="A33" s="30" t="s">
        <v>38</v>
      </c>
      <c r="B33" s="22">
        <v>7560</v>
      </c>
      <c r="C33" s="22">
        <v>7560</v>
      </c>
      <c r="D33" s="22">
        <v>2124</v>
      </c>
      <c r="E33" s="23">
        <f>D33-B33</f>
        <v>-5436</v>
      </c>
      <c r="F33" s="27">
        <f>E33/B33*100</f>
        <v>-71.9047619047619</v>
      </c>
      <c r="G33" s="28">
        <f>D33/B33*100</f>
        <v>28.0952380952381</v>
      </c>
      <c r="H33" s="25"/>
    </row>
    <row r="34" spans="1:8">
      <c r="A34" s="30" t="s">
        <v>39</v>
      </c>
      <c r="B34" s="22">
        <v>86</v>
      </c>
      <c r="C34" s="22">
        <v>86</v>
      </c>
      <c r="D34" s="22">
        <v>137</v>
      </c>
      <c r="E34" s="23">
        <f>D34-B34</f>
        <v>51</v>
      </c>
      <c r="F34" s="27">
        <f>E34/B34*100</f>
        <v>59.3023255813954</v>
      </c>
      <c r="G34" s="28">
        <f>D34/B34*100</f>
        <v>159.302325581395</v>
      </c>
      <c r="H34" s="25"/>
    </row>
    <row r="35" spans="1:8">
      <c r="A35" s="30" t="s">
        <v>40</v>
      </c>
      <c r="B35" s="22">
        <v>86</v>
      </c>
      <c r="C35" s="22">
        <v>86</v>
      </c>
      <c r="D35" s="22"/>
      <c r="E35" s="23">
        <f>D35-B35</f>
        <v>-86</v>
      </c>
      <c r="F35" s="23">
        <f>E35/B35*100</f>
        <v>-100</v>
      </c>
      <c r="G35" s="24">
        <f>D35/B35*100</f>
        <v>0</v>
      </c>
      <c r="H35" s="25"/>
    </row>
    <row r="36" spans="1:8">
      <c r="A36" s="30" t="s">
        <v>41</v>
      </c>
      <c r="B36" s="22">
        <v>86</v>
      </c>
      <c r="C36" s="22">
        <v>86</v>
      </c>
      <c r="D36" s="22">
        <v>137</v>
      </c>
      <c r="E36" s="23">
        <f>D36-B36</f>
        <v>51</v>
      </c>
      <c r="F36" s="27">
        <f>E36/B36*100</f>
        <v>59.3023255813954</v>
      </c>
      <c r="G36" s="28">
        <f>D36/B36*100</f>
        <v>159.302325581395</v>
      </c>
      <c r="H36" s="25"/>
    </row>
    <row r="37" spans="1:8">
      <c r="A37" s="30" t="s">
        <v>42</v>
      </c>
      <c r="B37" s="22">
        <v>40351</v>
      </c>
      <c r="C37" s="22">
        <v>40351</v>
      </c>
      <c r="D37" s="22">
        <f>D38+D43+D40</f>
        <v>19580</v>
      </c>
      <c r="E37" s="23">
        <f>D37-B37</f>
        <v>-20771</v>
      </c>
      <c r="F37" s="27">
        <f>E37/B37*100</f>
        <v>-51.4757998562613</v>
      </c>
      <c r="G37" s="28">
        <f>D37/B37*100</f>
        <v>48.5242001437387</v>
      </c>
      <c r="H37" s="25"/>
    </row>
    <row r="38" spans="1:8">
      <c r="A38" s="30" t="s">
        <v>43</v>
      </c>
      <c r="B38" s="22">
        <v>39452</v>
      </c>
      <c r="C38" s="22">
        <v>39452</v>
      </c>
      <c r="D38" s="22">
        <v>15748</v>
      </c>
      <c r="E38" s="23">
        <f t="shared" ref="E38:E74" si="7">D38-B38</f>
        <v>-23704</v>
      </c>
      <c r="F38" s="27">
        <f t="shared" ref="F38:F69" si="8">E38/B38*100</f>
        <v>-60.0831390043597</v>
      </c>
      <c r="G38" s="28">
        <f t="shared" ref="G38:G69" si="9">D38/B38*100</f>
        <v>39.9168609956403</v>
      </c>
      <c r="H38" s="25"/>
    </row>
    <row r="39" spans="1:8">
      <c r="A39" s="30" t="s">
        <v>44</v>
      </c>
      <c r="B39" s="22">
        <v>39452</v>
      </c>
      <c r="C39" s="22">
        <v>39452</v>
      </c>
      <c r="D39" s="22">
        <v>15748</v>
      </c>
      <c r="E39" s="23">
        <f>D39-B39</f>
        <v>-23704</v>
      </c>
      <c r="F39" s="27">
        <f>E39/B39*100</f>
        <v>-60.0831390043597</v>
      </c>
      <c r="G39" s="28">
        <f>D39/B39*100</f>
        <v>39.9168609956403</v>
      </c>
      <c r="H39" s="25"/>
    </row>
    <row r="40" spans="1:8">
      <c r="A40" s="30" t="s">
        <v>45</v>
      </c>
      <c r="B40" s="22">
        <v>11</v>
      </c>
      <c r="C40" s="22">
        <v>11</v>
      </c>
      <c r="D40" s="22">
        <v>39</v>
      </c>
      <c r="E40" s="23">
        <f>D40-B40</f>
        <v>28</v>
      </c>
      <c r="F40" s="27">
        <f>E40/B40*100</f>
        <v>254.545454545455</v>
      </c>
      <c r="G40" s="28">
        <f>D40/B40*100</f>
        <v>354.545454545455</v>
      </c>
      <c r="H40" s="25"/>
    </row>
    <row r="41" spans="1:8">
      <c r="A41" s="30" t="s">
        <v>46</v>
      </c>
      <c r="B41" s="22">
        <v>11</v>
      </c>
      <c r="C41" s="22">
        <v>20</v>
      </c>
      <c r="D41" s="22">
        <v>39</v>
      </c>
      <c r="E41" s="23">
        <f>D41-B41</f>
        <v>28</v>
      </c>
      <c r="F41" s="27">
        <f>E41/B41*100</f>
        <v>254.545454545455</v>
      </c>
      <c r="G41" s="28">
        <f>D41/B41*100</f>
        <v>354.545454545455</v>
      </c>
      <c r="H41" s="25"/>
    </row>
    <row r="42" spans="1:8">
      <c r="A42" s="29" t="s">
        <v>47</v>
      </c>
      <c r="B42" s="22"/>
      <c r="C42" s="22"/>
      <c r="D42" s="22"/>
      <c r="E42" s="23">
        <f>D42-B42</f>
        <v>0</v>
      </c>
      <c r="F42" s="23"/>
      <c r="G42" s="24"/>
      <c r="H42" s="25"/>
    </row>
    <row r="43" spans="1:8">
      <c r="A43" s="29" t="s">
        <v>48</v>
      </c>
      <c r="B43" s="22">
        <v>888</v>
      </c>
      <c r="C43" s="22">
        <v>888</v>
      </c>
      <c r="D43" s="22">
        <f>SUM(D44:D49)</f>
        <v>3793</v>
      </c>
      <c r="E43" s="23">
        <f>D43-B43</f>
        <v>2905</v>
      </c>
      <c r="F43" s="27">
        <f t="shared" ref="F43:F47" si="10">E43/B43*100</f>
        <v>327.13963963964</v>
      </c>
      <c r="G43" s="28">
        <f t="shared" ref="G43:G47" si="11">D43/B43*100</f>
        <v>427.13963963964</v>
      </c>
      <c r="H43" s="25"/>
    </row>
    <row r="44" spans="1:8">
      <c r="A44" s="29" t="s">
        <v>49</v>
      </c>
      <c r="B44" s="22">
        <v>315</v>
      </c>
      <c r="C44" s="22">
        <v>330</v>
      </c>
      <c r="D44" s="22">
        <v>1929</v>
      </c>
      <c r="E44" s="23">
        <f>D44-B44</f>
        <v>1614</v>
      </c>
      <c r="F44" s="27">
        <f>E44/B44*100</f>
        <v>512.380952380952</v>
      </c>
      <c r="G44" s="28">
        <f>D44/B44*100</f>
        <v>612.380952380952</v>
      </c>
      <c r="H44" s="25"/>
    </row>
    <row r="45" spans="1:8">
      <c r="A45" s="29" t="s">
        <v>50</v>
      </c>
      <c r="B45" s="22">
        <v>315</v>
      </c>
      <c r="C45" s="22">
        <v>330</v>
      </c>
      <c r="D45" s="22">
        <v>1435</v>
      </c>
      <c r="E45" s="23">
        <f>D45-B45</f>
        <v>1120</v>
      </c>
      <c r="F45" s="27">
        <f>E45/B45*100</f>
        <v>355.555555555556</v>
      </c>
      <c r="G45" s="28">
        <f>D45/B45*100</f>
        <v>455.555555555556</v>
      </c>
      <c r="H45" s="25"/>
    </row>
    <row r="46" spans="1:8">
      <c r="A46" s="29" t="s">
        <v>51</v>
      </c>
      <c r="B46" s="22">
        <v>10</v>
      </c>
      <c r="C46" s="22">
        <v>10</v>
      </c>
      <c r="D46" s="22"/>
      <c r="E46" s="23">
        <f>D46-B46</f>
        <v>-10</v>
      </c>
      <c r="F46" s="23">
        <f>E46/B46*100</f>
        <v>-100</v>
      </c>
      <c r="G46" s="24">
        <f>D46/B46*100</f>
        <v>0</v>
      </c>
      <c r="H46" s="25"/>
    </row>
    <row r="47" spans="1:8">
      <c r="A47" s="29" t="s">
        <v>52</v>
      </c>
      <c r="B47" s="22">
        <v>248</v>
      </c>
      <c r="C47" s="22">
        <v>260</v>
      </c>
      <c r="D47" s="22">
        <v>429</v>
      </c>
      <c r="E47" s="23">
        <f>D47-B47</f>
        <v>181</v>
      </c>
      <c r="F47" s="27">
        <f>E47/B47*100</f>
        <v>72.9838709677419</v>
      </c>
      <c r="G47" s="28">
        <f>D47/B47*100</f>
        <v>172.983870967742</v>
      </c>
      <c r="H47" s="25"/>
    </row>
    <row r="48" spans="1:8">
      <c r="A48" s="29" t="s">
        <v>53</v>
      </c>
      <c r="B48" s="22"/>
      <c r="C48" s="22"/>
      <c r="D48" s="22"/>
      <c r="E48" s="23">
        <f>D48-B48</f>
        <v>0</v>
      </c>
      <c r="F48" s="23"/>
      <c r="G48" s="24"/>
      <c r="H48" s="25"/>
    </row>
    <row r="49" spans="1:8">
      <c r="A49" s="29" t="s">
        <v>54</v>
      </c>
      <c r="B49" s="22"/>
      <c r="C49" s="22"/>
      <c r="D49" s="22"/>
      <c r="E49" s="23">
        <f>D49-B49</f>
        <v>0</v>
      </c>
      <c r="F49" s="23"/>
      <c r="G49" s="24"/>
      <c r="H49" s="25"/>
    </row>
    <row r="50" spans="1:8">
      <c r="A50" s="29" t="s">
        <v>55</v>
      </c>
      <c r="B50" s="22"/>
      <c r="C50" s="22"/>
      <c r="D50" s="22"/>
      <c r="E50" s="23">
        <f>D50-B50</f>
        <v>0</v>
      </c>
      <c r="F50" s="23"/>
      <c r="G50" s="24"/>
      <c r="H50" s="25"/>
    </row>
    <row r="51" spans="1:8">
      <c r="A51" s="29" t="s">
        <v>56</v>
      </c>
      <c r="B51" s="22">
        <v>5554</v>
      </c>
      <c r="C51" s="22">
        <v>5554</v>
      </c>
      <c r="D51" s="22">
        <v>7750</v>
      </c>
      <c r="E51" s="23">
        <f>D51-B51</f>
        <v>2196</v>
      </c>
      <c r="F51" s="27">
        <f t="shared" ref="F51:F56" si="12">E51/B51*100</f>
        <v>39.5390709398632</v>
      </c>
      <c r="G51" s="28">
        <f t="shared" ref="G51:G56" si="13">D51/B51*100</f>
        <v>139.539070939863</v>
      </c>
      <c r="H51" s="25"/>
    </row>
    <row r="52" spans="1:8">
      <c r="A52" s="29" t="s">
        <v>57</v>
      </c>
      <c r="B52" s="22">
        <v>1402</v>
      </c>
      <c r="C52" s="22">
        <v>1402</v>
      </c>
      <c r="D52" s="22"/>
      <c r="E52" s="23">
        <f>D52-B52</f>
        <v>-1402</v>
      </c>
      <c r="F52" s="23">
        <f>E52/B52*100</f>
        <v>-100</v>
      </c>
      <c r="G52" s="24">
        <f>D52/B52*100</f>
        <v>0</v>
      </c>
      <c r="H52" s="25"/>
    </row>
    <row r="53" spans="1:8">
      <c r="A53" s="29" t="s">
        <v>58</v>
      </c>
      <c r="B53" s="22">
        <v>378</v>
      </c>
      <c r="C53" s="22">
        <v>378</v>
      </c>
      <c r="D53" s="22"/>
      <c r="E53" s="23">
        <f>D53-B53</f>
        <v>-378</v>
      </c>
      <c r="F53" s="23">
        <f>E53/B53*100</f>
        <v>-100</v>
      </c>
      <c r="G53" s="24">
        <f>D53/B53*100</f>
        <v>0</v>
      </c>
      <c r="H53" s="25"/>
    </row>
    <row r="54" spans="1:8">
      <c r="A54" s="29" t="s">
        <v>59</v>
      </c>
      <c r="B54" s="22">
        <v>2988</v>
      </c>
      <c r="C54" s="22">
        <v>2988</v>
      </c>
      <c r="D54" s="22"/>
      <c r="E54" s="23">
        <f>D54-B54</f>
        <v>-2988</v>
      </c>
      <c r="F54" s="23">
        <f>E54/B54*100</f>
        <v>-100</v>
      </c>
      <c r="G54" s="24">
        <f>D54/B54*100</f>
        <v>0</v>
      </c>
      <c r="H54" s="25"/>
    </row>
    <row r="55" spans="1:8">
      <c r="A55" s="29" t="s">
        <v>60</v>
      </c>
      <c r="B55" s="22">
        <v>786</v>
      </c>
      <c r="C55" s="22">
        <v>786</v>
      </c>
      <c r="D55" s="22">
        <v>7750</v>
      </c>
      <c r="E55" s="23">
        <f>D55-B55</f>
        <v>6964</v>
      </c>
      <c r="F55" s="27">
        <f>E55/B55*100</f>
        <v>886.005089058524</v>
      </c>
      <c r="G55" s="28">
        <f>D55/B55*100</f>
        <v>986.005089058524</v>
      </c>
      <c r="H55" s="25"/>
    </row>
    <row r="56" spans="1:8">
      <c r="A56" s="29" t="s">
        <v>61</v>
      </c>
      <c r="B56" s="22">
        <v>42</v>
      </c>
      <c r="C56" s="22">
        <v>42</v>
      </c>
      <c r="D56" s="22">
        <v>65</v>
      </c>
      <c r="E56" s="23">
        <f>D56-B56</f>
        <v>23</v>
      </c>
      <c r="F56" s="27">
        <f>E56/B56*100</f>
        <v>54.7619047619048</v>
      </c>
      <c r="G56" s="28">
        <f>D56/B56*100</f>
        <v>154.761904761905</v>
      </c>
      <c r="H56" s="25"/>
    </row>
    <row r="57" spans="1:8">
      <c r="A57" s="29" t="s">
        <v>62</v>
      </c>
      <c r="B57" s="22"/>
      <c r="C57" s="22"/>
      <c r="D57" s="22"/>
      <c r="E57" s="23">
        <f>D57-B57</f>
        <v>0</v>
      </c>
      <c r="F57" s="23"/>
      <c r="G57" s="24"/>
      <c r="H57" s="25"/>
    </row>
    <row r="58" spans="1:8">
      <c r="A58" s="29" t="s">
        <v>63</v>
      </c>
      <c r="B58" s="22">
        <v>42</v>
      </c>
      <c r="C58" s="22">
        <v>42</v>
      </c>
      <c r="D58" s="22">
        <v>65</v>
      </c>
      <c r="E58" s="23">
        <f>D58-B58</f>
        <v>23</v>
      </c>
      <c r="F58" s="27">
        <f>E58/B58*100</f>
        <v>54.7619047619048</v>
      </c>
      <c r="G58" s="28">
        <f>D58/B58*100</f>
        <v>154.761904761905</v>
      </c>
      <c r="H58" s="25"/>
    </row>
    <row r="59" spans="1:8">
      <c r="A59" s="29" t="s">
        <v>64</v>
      </c>
      <c r="B59" s="22">
        <v>306</v>
      </c>
      <c r="C59" s="22">
        <v>306</v>
      </c>
      <c r="D59" s="22"/>
      <c r="E59" s="23">
        <f>D59-B59</f>
        <v>-306</v>
      </c>
      <c r="F59" s="23">
        <f>E59/B59*100</f>
        <v>-100</v>
      </c>
      <c r="G59" s="24">
        <f>D59/B59*100</f>
        <v>0</v>
      </c>
      <c r="H59" s="25"/>
    </row>
    <row r="60" spans="1:8">
      <c r="A60" s="29" t="s">
        <v>65</v>
      </c>
      <c r="B60" s="22"/>
      <c r="C60" s="22"/>
      <c r="D60" s="22"/>
      <c r="E60" s="23">
        <f>D60-B60</f>
        <v>0</v>
      </c>
      <c r="F60" s="23"/>
      <c r="G60" s="24"/>
      <c r="H60" s="25"/>
    </row>
    <row r="61" spans="1:8">
      <c r="A61" s="29" t="s">
        <v>66</v>
      </c>
      <c r="B61" s="22"/>
      <c r="C61" s="22"/>
      <c r="D61" s="22"/>
      <c r="E61" s="23">
        <f>D61-B61</f>
        <v>0</v>
      </c>
      <c r="F61" s="23"/>
      <c r="G61" s="24"/>
      <c r="H61" s="25"/>
    </row>
    <row r="62" spans="1:8">
      <c r="A62" s="29" t="s">
        <v>67</v>
      </c>
      <c r="B62" s="22"/>
      <c r="C62" s="22"/>
      <c r="D62" s="22"/>
      <c r="E62" s="23">
        <f>D62-B62</f>
        <v>0</v>
      </c>
      <c r="F62" s="23"/>
      <c r="G62" s="24"/>
      <c r="H62" s="25"/>
    </row>
    <row r="63" spans="1:8">
      <c r="A63" s="29" t="s">
        <v>68</v>
      </c>
      <c r="B63" s="22"/>
      <c r="C63" s="22"/>
      <c r="D63" s="22"/>
      <c r="E63" s="23">
        <f>D63-B63</f>
        <v>0</v>
      </c>
      <c r="F63" s="23"/>
      <c r="G63" s="24"/>
      <c r="H63" s="25"/>
    </row>
    <row r="64" spans="1:8">
      <c r="A64" s="29" t="s">
        <v>69</v>
      </c>
      <c r="B64" s="22"/>
      <c r="C64" s="22"/>
      <c r="D64" s="22"/>
      <c r="E64" s="23">
        <f>D64-B64</f>
        <v>0</v>
      </c>
      <c r="F64" s="23"/>
      <c r="G64" s="24"/>
      <c r="H64" s="25"/>
    </row>
    <row r="65" spans="1:8">
      <c r="A65" s="29" t="s">
        <v>70</v>
      </c>
      <c r="B65" s="22">
        <v>306</v>
      </c>
      <c r="C65" s="22">
        <v>306</v>
      </c>
      <c r="D65" s="22"/>
      <c r="E65" s="23">
        <f>D65-B65</f>
        <v>-306</v>
      </c>
      <c r="F65" s="23">
        <f>E65/B65*100</f>
        <v>-100</v>
      </c>
      <c r="G65" s="24">
        <f>D65/B65*100</f>
        <v>0</v>
      </c>
      <c r="H65" s="25"/>
    </row>
    <row r="66" spans="1:8">
      <c r="A66" s="31" t="s">
        <v>71</v>
      </c>
      <c r="B66" s="22">
        <v>61180</v>
      </c>
      <c r="C66" s="22">
        <v>62000</v>
      </c>
      <c r="D66" s="22">
        <f>D56+D51+D37+D34+D15+D11+D5</f>
        <v>42290</v>
      </c>
      <c r="E66" s="23">
        <f>D66-B66</f>
        <v>-18890</v>
      </c>
      <c r="F66" s="27">
        <f>E66/B66*100</f>
        <v>-30.8761033017326</v>
      </c>
      <c r="G66" s="28">
        <f>D66/B66*100</f>
        <v>69.1238966982674</v>
      </c>
      <c r="H66" s="25"/>
    </row>
    <row r="67" spans="1:8">
      <c r="A67" s="29" t="s">
        <v>72</v>
      </c>
      <c r="B67" s="22"/>
      <c r="C67" s="22"/>
      <c r="D67" s="22"/>
      <c r="E67" s="23">
        <f>D67-B67</f>
        <v>0</v>
      </c>
      <c r="F67" s="23"/>
      <c r="G67" s="28"/>
      <c r="H67" s="25"/>
    </row>
    <row r="68" spans="1:8">
      <c r="A68" s="29" t="s">
        <v>73</v>
      </c>
      <c r="B68" s="22"/>
      <c r="C68" s="22"/>
      <c r="D68" s="22"/>
      <c r="E68" s="23">
        <f>D68-B68</f>
        <v>0</v>
      </c>
      <c r="F68" s="23"/>
      <c r="G68" s="28"/>
      <c r="H68" s="25"/>
    </row>
    <row r="69" spans="1:8">
      <c r="A69" s="29" t="s">
        <v>74</v>
      </c>
      <c r="B69" s="22"/>
      <c r="C69" s="22"/>
      <c r="D69" s="22"/>
      <c r="E69" s="23">
        <f>D69-B69</f>
        <v>0</v>
      </c>
      <c r="F69" s="23"/>
      <c r="G69" s="28"/>
      <c r="H69" s="25"/>
    </row>
    <row r="70" spans="1:8">
      <c r="A70" s="29" t="s">
        <v>75</v>
      </c>
      <c r="B70" s="22"/>
      <c r="C70" s="22">
        <v>41752</v>
      </c>
      <c r="D70" s="22">
        <f>D74-D66</f>
        <v>12462</v>
      </c>
      <c r="E70" s="23">
        <f>D70-B70</f>
        <v>12462</v>
      </c>
      <c r="F70" s="23"/>
      <c r="G70" s="28"/>
      <c r="H70" s="25"/>
    </row>
    <row r="71" spans="1:8">
      <c r="A71" s="29" t="s">
        <v>76</v>
      </c>
      <c r="B71" s="22"/>
      <c r="C71" s="22"/>
      <c r="D71" s="22"/>
      <c r="E71" s="23">
        <f>D71-B71</f>
        <v>0</v>
      </c>
      <c r="F71" s="23"/>
      <c r="G71" s="28"/>
      <c r="H71" s="25"/>
    </row>
    <row r="72" spans="1:8">
      <c r="A72" s="32"/>
      <c r="B72" s="22"/>
      <c r="C72" s="22"/>
      <c r="D72" s="22"/>
      <c r="E72" s="23">
        <f>D72-B72</f>
        <v>0</v>
      </c>
      <c r="F72" s="23"/>
      <c r="G72" s="28"/>
      <c r="H72" s="25"/>
    </row>
    <row r="73" spans="1:8">
      <c r="A73" s="32"/>
      <c r="B73" s="22"/>
      <c r="C73" s="22"/>
      <c r="D73" s="22"/>
      <c r="E73" s="33">
        <f>D73-B73</f>
        <v>0</v>
      </c>
      <c r="F73" s="33"/>
      <c r="G73" s="34"/>
      <c r="H73" s="32"/>
    </row>
    <row r="74" spans="1:8">
      <c r="A74" s="31" t="s">
        <v>77</v>
      </c>
      <c r="B74" s="22">
        <v>61180</v>
      </c>
      <c r="C74" s="22">
        <f>C66+C70</f>
        <v>103752</v>
      </c>
      <c r="D74" s="22">
        <v>54752</v>
      </c>
      <c r="E74" s="33">
        <f>D74-B74</f>
        <v>-6428</v>
      </c>
      <c r="F74" s="35">
        <f>E74/B74*100</f>
        <v>-10.5067015364498</v>
      </c>
      <c r="G74" s="34">
        <f>D74/B74*100</f>
        <v>89.4932984635502</v>
      </c>
      <c r="H74" s="32"/>
    </row>
  </sheetData>
  <autoFilter ref="A3:D71"/>
  <mergeCells count="8">
    <mergeCell ref="A1:H1"/>
    <mergeCell ref="E3:F3"/>
    <mergeCell ref="A3:A4"/>
    <mergeCell ref="B3:B4"/>
    <mergeCell ref="C3:C4"/>
    <mergeCell ref="D3:D4"/>
    <mergeCell ref="G3:G4"/>
    <mergeCell ref="H3:H4"/>
  </mergeCells>
  <pageMargins left="0.786805555555556" right="0.786805555555556" top="1.05069444444444" bottom="1.05069444444444" header="0.786805555555556" footer="0.786805555555556"/>
  <pageSetup paperSize="9" orientation="landscape" useFirstPageNumber="1" horizontalDpi="300" verticalDpi="300"/>
  <headerFooter alignWithMargins="0">
    <oddFooter>&amp;C&amp;"Times New Roman"&amp;12Page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2022年政府性基金预算收支表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2023-01-10T15:13:47Z</dcterms:created>
  <dcterms:modified xsi:type="dcterms:W3CDTF">2023-01-10T15:14:04Z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78A77985AF044D80B866FB1101EA61E8</vt:lpwstr>
  </property>
</Properties>
</file>