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20" tabRatio="204"/>
  </bookViews>
  <sheets>
    <sheet name="2022年一般公共预算收入表" sheetId="1" r:id="rId1"/>
  </sheets>
  <calcPr calcId="144525"/>
</workbook>
</file>

<file path=xl/sharedStrings.xml><?xml version="1.0" encoding="utf-8"?>
<sst xmlns="http://schemas.openxmlformats.org/spreadsheetml/2006/main" count="45">
  <si>
    <t>梨树县2023年一般公共预算收入预算表</t>
  </si>
  <si>
    <t>单位：万元</t>
  </si>
  <si>
    <t>项目</t>
  </si>
  <si>
    <t>2022年预算数</t>
  </si>
  <si>
    <t>2022年
预计完成数</t>
  </si>
  <si>
    <t>2023年预算数</t>
  </si>
  <si>
    <t>同期比</t>
  </si>
  <si>
    <t>2023年为上年%</t>
  </si>
  <si>
    <t>备注</t>
  </si>
  <si>
    <t>金额</t>
  </si>
  <si>
    <t>比例</t>
  </si>
  <si>
    <t>一、税收收入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</si>
  <si>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</si>
  <si>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</si>
  <si>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</si>
  <si>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</si>
  <si>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</si>
  <si>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</si>
  <si>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</si>
  <si>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</si>
  <si>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</si>
  <si>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</si>
  <si>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</si>
  <si>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</si>
  <si>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环境保护税</t>
  </si>
  <si>
    <t>二、非税收入</t>
  </si>
  <si>
    <t>专项收入</t>
  </si>
  <si>
    <t>行政事业性收费收入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</si>
  <si>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</si>
  <si>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</si>
  <si>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</si>
  <si>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</si>
  <si>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</si>
  <si>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</si>
  <si>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一般公共预算收入合计</t>
  </si>
  <si>
    <t>地方政府一般债券转贷收入</t>
  </si>
  <si>
    <t>转移性收入</t>
  </si>
  <si>
    <t>上级补助收入</t>
  </si>
  <si>
    <t>返还性收入</t>
  </si>
  <si>
    <t>一般性转移支付收入</t>
  </si>
  <si>
    <t>专项转移支付收入</t>
  </si>
  <si>
    <t>上年结余收入</t>
  </si>
  <si>
    <t>调入资金</t>
  </si>
  <si>
    <t>动用预算稳定调节资金</t>
  </si>
  <si>
    <t>一般公共预算收入总计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</si>
</sst>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2"/>
      <name val="Verdana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sz val="12"/>
      <name val="宋体"/>
      <charset val="134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8"/>
      <name val="宋体"/>
      <charset val="134"/>
    </font>
    <font>
      <b/>
      <sz val="12"/>
      <color indexed="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6" borderId="13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0" borderId="20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12" borderId="16" applyNumberFormat="0" applyAlignment="0" applyProtection="0">
      <alignment vertical="center"/>
    </xf>
    <xf numFmtId="0" fontId="13" fillId="12" borderId="13" applyNumberFormat="0" applyAlignment="0" applyProtection="0">
      <alignment vertical="center"/>
    </xf>
    <xf numFmtId="0" fontId="11" fillId="14" borderId="17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36">
    <xf numFmtId="0" fontId="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6" fillId="0" borderId="0" xfId="0" applyNumberFormat="1" applyFont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2" fillId="0" borderId="1" xfId="49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1" xfId="49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left" vertical="center"/>
    </xf>
    <xf numFmtId="177" fontId="16" fillId="0" borderId="5" xfId="0" applyNumberFormat="1" applyFont="1" applyBorder="1" applyAlignment="1">
      <alignment horizontal="right" vertical="center"/>
    </xf>
    <xf numFmtId="177" fontId="16" fillId="0" borderId="6" xfId="0" applyNumberFormat="1" applyFont="1" applyBorder="1" applyAlignment="1">
      <alignment horizontal="right" vertical="center"/>
    </xf>
    <xf numFmtId="177" fontId="16" fillId="0" borderId="7" xfId="0" applyNumberFormat="1" applyFont="1" applyBorder="1" applyAlignment="1">
      <alignment horizontal="right" vertical="center"/>
    </xf>
    <xf numFmtId="176" fontId="16" fillId="0" borderId="7" xfId="0" applyNumberFormat="1" applyFon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8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176" fontId="16" fillId="0" borderId="9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177" fontId="16" fillId="0" borderId="11" xfId="0" applyNumberFormat="1" applyFont="1" applyBorder="1" applyAlignment="1">
      <alignment horizontal="right" vertical="center"/>
    </xf>
    <xf numFmtId="0" fontId="0" fillId="0" borderId="11" xfId="0" applyFont="1" applyBorder="1" applyAlignment="1">
      <alignment horizontal="left" vertical="center"/>
    </xf>
    <xf numFmtId="176" fontId="16" fillId="0" borderId="12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177" fontId="16" fillId="0" borderId="9" xfId="0" applyNumberFormat="1" applyFont="1" applyBorder="1" applyAlignment="1">
      <alignment horizontal="right" vertical="center"/>
    </xf>
    <xf numFmtId="0" fontId="23" fillId="0" borderId="1" xfId="0" applyFont="1" applyFill="1" applyBorder="1" applyAlignment="1">
      <alignment vertical="center"/>
    </xf>
    <xf numFmtId="177" fontId="16" fillId="0" borderId="9" xfId="0" applyNumberFormat="1" applyFont="1" applyBorder="1">
      <alignment vertical="center"/>
    </xf>
    <xf numFmtId="0" fontId="23" fillId="0" borderId="9" xfId="0" applyFont="1" applyFill="1" applyBorder="1" applyAlignment="1">
      <alignment vertical="center"/>
    </xf>
    <xf numFmtId="177" fontId="16" fillId="0" borderId="1" xfId="0" applyNumberFormat="1" applyFont="1" applyBorder="1">
      <alignment vertical="center"/>
    </xf>
    <xf numFmtId="0" fontId="23" fillId="0" borderId="1" xfId="0" applyFont="1" applyFill="1" applyBorder="1" applyAlignment="1">
      <alignment horizontal="right" vertical="center"/>
    </xf>
    <xf numFmtId="176" fontId="23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indent="1"/>
    </xf>
    <xf numFmtId="0" fontId="16" fillId="0" borderId="1" xfId="0" applyFont="1" applyFill="1" applyBorder="1" applyAlignment="1">
      <alignment horizontal="left" vertical="center" indent="2"/>
    </xf>
    <xf numFmtId="176" fontId="16" fillId="0" borderId="9" xfId="0" applyNumberFormat="1" applyFont="1" applyBorder="1">
      <alignment vertical="center"/>
    </xf>
    <xf numFmtId="0" fontId="23" fillId="0" borderId="1" xfId="0" applyFont="1" applyBorder="1" applyAlignment="1">
      <alignment horizontal="right" vertical="center"/>
    </xf>
    <xf numFmtId="176" fontId="23" fillId="0" borderId="1" xfId="0" applyNumberFormat="1" applyFont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_Sheet4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>
              <a:alpha val="100000"/>
            </a:srgbClr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8"/>
  <sheetViews>
    <sheetView showZeros="0" tabSelected="1" workbookViewId="0">
      <selection activeCell="C38" sqref="C38"/>
    </sheetView>
  </sheetViews>
  <sheetFormatPr defaultColWidth="9" defaultRowHeight="15" outlineLevelCol="7"/>
  <cols>
    <col min="1" max="1" width="23.5" customWidth="1"/>
    <col min="2" max="3" width="11.1533333333333" customWidth="1"/>
    <col min="4" max="4" width="12.3" customWidth="1"/>
    <col min="5" max="5" width="9.15333333333333" customWidth="1"/>
    <col min="6" max="7" width="12.3" customWidth="1"/>
    <col min="8" max="8" width="9.61333333333333" customWidth="1"/>
    <col min="9" max="1998" width="15" customWidth="1"/>
  </cols>
  <sheetData>
    <row r="1" ht="4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0" customHeight="1" spans="1:8">
      <c r="A2" s="1"/>
      <c r="B2" s="1"/>
      <c r="C2" s="1"/>
      <c r="D2" s="1"/>
      <c r="E2" s="1"/>
      <c r="F2" s="1"/>
      <c r="G2" s="1"/>
      <c r="H2" s="2" t="s">
        <v>1</v>
      </c>
    </row>
    <row r="3" spans="1:8">
      <c r="A3" s="3" t="s">
        <v>2</v>
      </c>
      <c r="B3" s="3" t="s">
        <v>3</v>
      </c>
      <c r="C3" s="4" t="s">
        <v>4</v>
      </c>
      <c r="D3" s="3" t="s">
        <v>5</v>
      </c>
      <c r="E3" s="5" t="s">
        <v>6</v>
      </c>
      <c r="F3" s="5"/>
      <c r="G3" s="3" t="s">
        <v>7</v>
      </c>
      <c r="H3" s="6" t="s">
        <v>8</v>
      </c>
    </row>
    <row r="4" spans="1:8">
      <c r="A4" s="3"/>
      <c r="B4" s="3"/>
      <c r="C4" s="7"/>
      <c r="D4" s="3"/>
      <c r="E4" s="8" t="s">
        <v>9</v>
      </c>
      <c r="F4" s="5" t="s">
        <v>10</v>
      </c>
      <c r="G4" s="3"/>
      <c r="H4" s="6"/>
    </row>
    <row r="5" spans="1:8">
      <c r="A5" s="9" t="s">
        <v>11</v>
      </c>
      <c r="B5" s="10">
        <v>20600</v>
      </c>
      <c r="C5" s="10">
        <v>12700</v>
      </c>
      <c r="D5" s="11">
        <f>SUM(D6:D18)</f>
        <v>15600</v>
      </c>
      <c r="E5" s="12">
        <f>D5-B5</f>
        <v>-5000</v>
      </c>
      <c r="F5" s="13">
        <v>-24.2718446601942</v>
      </c>
      <c r="G5" s="13">
        <f>D5/B5*100</f>
        <v>75.7281553398058</v>
      </c>
      <c r="H5" s="14"/>
    </row>
    <row r="6" spans="1:8">
      <c r="A6" s="15" t="s">
        <v>12</v>
      </c>
      <c r="B6" s="10">
        <v>4217</v>
      </c>
      <c r="C6" s="10">
        <v>1950</v>
      </c>
      <c r="D6" s="10">
        <v>2550</v>
      </c>
      <c r="E6" s="12">
        <f t="shared" ref="E6:E38" si="0">D6-B6</f>
        <v>-1667</v>
      </c>
      <c r="F6" s="13">
        <v>-39.5304718994546</v>
      </c>
      <c r="G6" s="13">
        <f t="shared" ref="G6:G38" si="1">D6/B6*100</f>
        <v>60.4695281005454</v>
      </c>
      <c r="H6" s="16"/>
    </row>
    <row r="7" spans="1:8">
      <c r="A7" s="15" t="s">
        <v>13</v>
      </c>
      <c r="B7" s="10">
        <v>2316</v>
      </c>
      <c r="C7" s="10">
        <v>1310</v>
      </c>
      <c r="D7" s="10">
        <v>1350</v>
      </c>
      <c r="E7" s="12">
        <f>D7-B7</f>
        <v>-966</v>
      </c>
      <c r="F7" s="13">
        <v>-41.7098445595855</v>
      </c>
      <c r="G7" s="13">
        <f>D7/B7*100</f>
        <v>58.2901554404145</v>
      </c>
      <c r="H7" s="16"/>
    </row>
    <row r="8" spans="1:8">
      <c r="A8" s="15" t="s">
        <v>14</v>
      </c>
      <c r="B8" s="10">
        <v>626</v>
      </c>
      <c r="C8" s="10">
        <v>580</v>
      </c>
      <c r="D8" s="10">
        <v>490</v>
      </c>
      <c r="E8" s="12">
        <f>D8-B8</f>
        <v>-136</v>
      </c>
      <c r="F8" s="13">
        <v>-21.7252396166134</v>
      </c>
      <c r="G8" s="13">
        <f>D8/B8*100</f>
        <v>78.2747603833866</v>
      </c>
      <c r="H8" s="16"/>
    </row>
    <row r="9" spans="1:8">
      <c r="A9" s="15" t="s">
        <v>15</v>
      </c>
      <c r="B9" s="10">
        <v>242</v>
      </c>
      <c r="C9" s="10">
        <v>280</v>
      </c>
      <c r="D9" s="10">
        <v>290</v>
      </c>
      <c r="E9" s="12">
        <f>D9-B9</f>
        <v>48</v>
      </c>
      <c r="F9" s="13">
        <v>19.8347107438017</v>
      </c>
      <c r="G9" s="13">
        <f>D9/B9*100</f>
        <v>119.834710743802</v>
      </c>
      <c r="H9" s="16"/>
    </row>
    <row r="10" spans="1:8">
      <c r="A10" s="15" t="s">
        <v>16</v>
      </c>
      <c r="B10" s="10">
        <v>1048</v>
      </c>
      <c r="C10" s="10">
        <v>760</v>
      </c>
      <c r="D10" s="10">
        <v>800</v>
      </c>
      <c r="E10" s="12">
        <f>D10-B10</f>
        <v>-248</v>
      </c>
      <c r="F10" s="13">
        <v>-23.6641221374046</v>
      </c>
      <c r="G10" s="13">
        <f>D10/B10*100</f>
        <v>76.3358778625954</v>
      </c>
      <c r="H10" s="16"/>
    </row>
    <row r="11" spans="1:8">
      <c r="A11" s="15" t="s">
        <v>17</v>
      </c>
      <c r="B11" s="10">
        <v>1421</v>
      </c>
      <c r="C11" s="10">
        <v>1700</v>
      </c>
      <c r="D11" s="10">
        <v>1750</v>
      </c>
      <c r="E11" s="12">
        <f>D11-B11</f>
        <v>329</v>
      </c>
      <c r="F11" s="13">
        <v>23.1527093596059</v>
      </c>
      <c r="G11" s="13">
        <f>D11/B11*100</f>
        <v>123.152709359606</v>
      </c>
      <c r="H11" s="16"/>
    </row>
    <row r="12" spans="1:8">
      <c r="A12" s="15" t="s">
        <v>18</v>
      </c>
      <c r="B12" s="10">
        <v>518</v>
      </c>
      <c r="C12" s="10">
        <v>530</v>
      </c>
      <c r="D12" s="10">
        <v>550</v>
      </c>
      <c r="E12" s="12">
        <f>D12-B12</f>
        <v>32</v>
      </c>
      <c r="F12" s="13">
        <v>6.17760617760618</v>
      </c>
      <c r="G12" s="13">
        <f>D12/B12*100</f>
        <v>106.177606177606</v>
      </c>
      <c r="H12" s="16"/>
    </row>
    <row r="13" spans="1:8">
      <c r="A13" s="15" t="s">
        <v>19</v>
      </c>
      <c r="B13" s="10">
        <v>851</v>
      </c>
      <c r="C13" s="10">
        <v>780</v>
      </c>
      <c r="D13" s="10">
        <v>840</v>
      </c>
      <c r="E13" s="12">
        <f>D13-B13</f>
        <v>-11</v>
      </c>
      <c r="F13" s="13">
        <v>-1.29259694477086</v>
      </c>
      <c r="G13" s="13">
        <f>D13/B13*100</f>
        <v>98.7074030552291</v>
      </c>
      <c r="H13" s="16"/>
    </row>
    <row r="14" spans="1:8">
      <c r="A14" s="15" t="s">
        <v>20</v>
      </c>
      <c r="B14" s="10">
        <v>805</v>
      </c>
      <c r="C14" s="10">
        <v>-360</v>
      </c>
      <c r="D14" s="10">
        <v>700</v>
      </c>
      <c r="E14" s="12">
        <f>D14-B14</f>
        <v>-105</v>
      </c>
      <c r="F14" s="13">
        <v>-13.0434782608696</v>
      </c>
      <c r="G14" s="13">
        <f>D14/B14*100</f>
        <v>86.9565217391304</v>
      </c>
      <c r="H14" s="16"/>
    </row>
    <row r="15" spans="1:8">
      <c r="A15" s="15" t="s">
        <v>21</v>
      </c>
      <c r="B15" s="10">
        <v>2526</v>
      </c>
      <c r="C15" s="10">
        <v>2780</v>
      </c>
      <c r="D15" s="10">
        <v>2900</v>
      </c>
      <c r="E15" s="12">
        <f>D15-B15</f>
        <v>374</v>
      </c>
      <c r="F15" s="17">
        <v>14.806017418844</v>
      </c>
      <c r="G15" s="13">
        <f>D15/B15*100</f>
        <v>114.806017418844</v>
      </c>
      <c r="H15" s="16"/>
    </row>
    <row r="16" spans="1:8">
      <c r="A16" s="15" t="s">
        <v>22</v>
      </c>
      <c r="B16" s="10">
        <v>3696</v>
      </c>
      <c r="C16" s="10">
        <v>730</v>
      </c>
      <c r="D16" s="10">
        <v>1700</v>
      </c>
      <c r="E16" s="12">
        <f>D16-B16</f>
        <v>-1996</v>
      </c>
      <c r="F16" s="17">
        <v>-54.004329004329</v>
      </c>
      <c r="G16" s="13">
        <f>D16/B16*100</f>
        <v>45.995670995671</v>
      </c>
      <c r="H16" s="16"/>
    </row>
    <row r="17" spans="1:8">
      <c r="A17" s="15" t="s">
        <v>23</v>
      </c>
      <c r="B17" s="10">
        <v>2095</v>
      </c>
      <c r="C17" s="10">
        <v>1460</v>
      </c>
      <c r="D17" s="10">
        <v>1400</v>
      </c>
      <c r="E17" s="12">
        <f>D17-B17</f>
        <v>-695</v>
      </c>
      <c r="F17" s="17">
        <v>-33.1742243436754</v>
      </c>
      <c r="G17" s="13">
        <f>D17/B17*100</f>
        <v>66.8257756563246</v>
      </c>
      <c r="H17" s="16"/>
    </row>
    <row r="18" spans="1:8">
      <c r="A18" s="15" t="s">
        <v>24</v>
      </c>
      <c r="B18" s="10">
        <v>239</v>
      </c>
      <c r="C18" s="10">
        <v>200</v>
      </c>
      <c r="D18" s="10">
        <v>280</v>
      </c>
      <c r="E18" s="12">
        <f>D18-B18</f>
        <v>41</v>
      </c>
      <c r="F18" s="17">
        <v>17.1548117154812</v>
      </c>
      <c r="G18" s="13">
        <f>D18/B18*100</f>
        <v>117.154811715481</v>
      </c>
      <c r="H18" s="16"/>
    </row>
    <row r="19" spans="1:8">
      <c r="A19" s="15" t="s">
        <v>25</v>
      </c>
      <c r="B19" s="10">
        <v>28750</v>
      </c>
      <c r="C19" s="10">
        <v>17300</v>
      </c>
      <c r="D19" s="10">
        <f>SUM(D20:D27)</f>
        <v>19400</v>
      </c>
      <c r="E19" s="12">
        <f>D19-B19</f>
        <v>-9350</v>
      </c>
      <c r="F19" s="17">
        <v>-32.5217391304348</v>
      </c>
      <c r="G19" s="13">
        <f>D19/B19*100</f>
        <v>67.4782608695652</v>
      </c>
      <c r="H19" s="16"/>
    </row>
    <row r="20" spans="1:8">
      <c r="A20" s="15" t="s">
        <v>26</v>
      </c>
      <c r="B20" s="10">
        <v>2000</v>
      </c>
      <c r="C20" s="10">
        <v>2500</v>
      </c>
      <c r="D20" s="10">
        <v>2000</v>
      </c>
      <c r="E20" s="12">
        <f>D20-B20</f>
        <v>0</v>
      </c>
      <c r="F20" s="17">
        <v>0</v>
      </c>
      <c r="G20" s="13">
        <f>D20/B20*100</f>
        <v>100</v>
      </c>
      <c r="H20" s="16"/>
    </row>
    <row r="21" spans="1:8">
      <c r="A21" s="15" t="s">
        <v>27</v>
      </c>
      <c r="B21" s="10">
        <v>17750</v>
      </c>
      <c r="C21" s="10">
        <v>5500</v>
      </c>
      <c r="D21" s="10">
        <v>8400</v>
      </c>
      <c r="E21" s="12">
        <f>D21-B21</f>
        <v>-9350</v>
      </c>
      <c r="F21" s="17">
        <v>-52.6760563380282</v>
      </c>
      <c r="G21" s="13">
        <f>D21/B21*100</f>
        <v>47.3239436619718</v>
      </c>
      <c r="H21" s="16"/>
    </row>
    <row r="22" spans="1:8">
      <c r="A22" s="15" t="s">
        <v>28</v>
      </c>
      <c r="B22" s="10">
        <v>4000</v>
      </c>
      <c r="C22" s="10">
        <v>2700</v>
      </c>
      <c r="D22" s="10">
        <v>4000</v>
      </c>
      <c r="E22" s="12">
        <f>D22-B22</f>
        <v>0</v>
      </c>
      <c r="F22" s="17">
        <v>0</v>
      </c>
      <c r="G22" s="13">
        <f>D22/B22*100</f>
        <v>100</v>
      </c>
      <c r="H22" s="16"/>
    </row>
    <row r="23" spans="1:8">
      <c r="A23" s="15" t="s">
        <v>29</v>
      </c>
      <c r="B23" s="10"/>
      <c r="C23" s="10"/>
      <c r="D23" s="10"/>
      <c r="E23" s="12">
        <f>D23-B23</f>
        <v>0</v>
      </c>
      <c r="F23" s="17"/>
      <c r="G23" s="13"/>
      <c r="H23" s="16"/>
    </row>
    <row r="24" spans="1:8">
      <c r="A24" s="15" t="s">
        <v>30</v>
      </c>
      <c r="B24" s="10">
        <v>5000</v>
      </c>
      <c r="C24" s="10">
        <v>6600</v>
      </c>
      <c r="D24" s="10">
        <v>5000</v>
      </c>
      <c r="E24" s="12">
        <f>D24-B24</f>
        <v>0</v>
      </c>
      <c r="F24" s="17"/>
      <c r="G24" s="13"/>
      <c r="H24" s="16"/>
    </row>
    <row r="25" spans="1:8">
      <c r="A25" s="15" t="s">
        <v>31</v>
      </c>
      <c r="B25" s="10"/>
      <c r="C25" s="10"/>
      <c r="D25" s="10"/>
      <c r="E25" s="12">
        <f>D25-B25</f>
        <v>0</v>
      </c>
      <c r="F25" s="17"/>
      <c r="G25" s="13"/>
      <c r="H25" s="16"/>
    </row>
    <row r="26" spans="1:8">
      <c r="A26" s="15" t="s">
        <v>32</v>
      </c>
      <c r="B26" s="10"/>
      <c r="C26" s="18"/>
      <c r="D26" s="10"/>
      <c r="E26" s="12">
        <f>D26-B26</f>
        <v>0</v>
      </c>
      <c r="F26" s="17"/>
      <c r="G26" s="13"/>
      <c r="H26" s="16"/>
    </row>
    <row r="27" spans="1:8">
      <c r="A27" s="19" t="s">
        <v>33</v>
      </c>
      <c r="B27" s="20"/>
      <c r="C27" s="21"/>
      <c r="D27" s="20"/>
      <c r="E27" s="12">
        <f>D27-B27</f>
        <v>0</v>
      </c>
      <c r="F27" s="22"/>
      <c r="G27" s="13"/>
      <c r="H27" s="16"/>
    </row>
    <row r="28" spans="1:8">
      <c r="A28" s="23" t="s">
        <v>34</v>
      </c>
      <c r="B28" s="24">
        <v>49350</v>
      </c>
      <c r="C28" s="24">
        <v>30000</v>
      </c>
      <c r="D28" s="24">
        <f>D19+D5</f>
        <v>35000</v>
      </c>
      <c r="E28" s="12">
        <f>D28-B28</f>
        <v>-14350</v>
      </c>
      <c r="F28" s="17">
        <v>-29.0780141843972</v>
      </c>
      <c r="G28" s="13">
        <f t="shared" ref="G28:G34" si="2">D28/B28*100</f>
        <v>70.9219858156028</v>
      </c>
      <c r="H28" s="16"/>
    </row>
    <row r="29" spans="1:8">
      <c r="A29" s="25" t="s">
        <v>35</v>
      </c>
      <c r="B29" s="26"/>
      <c r="C29" s="27">
        <v>77300</v>
      </c>
      <c r="D29" s="24"/>
      <c r="E29" s="12">
        <f>D29-B29</f>
        <v>0</v>
      </c>
      <c r="F29" s="17"/>
      <c r="G29" s="13"/>
      <c r="H29" s="16"/>
    </row>
    <row r="30" spans="1:8">
      <c r="A30" s="25" t="s">
        <v>36</v>
      </c>
      <c r="B30" s="28">
        <f>B31+B35+B36+B37</f>
        <v>408227</v>
      </c>
      <c r="C30" s="25">
        <v>517160</v>
      </c>
      <c r="D30" s="29">
        <f>D31+D35+D36+D37</f>
        <v>171867</v>
      </c>
      <c r="E30" s="12">
        <f>D30-B30</f>
        <v>-236360</v>
      </c>
      <c r="F30" s="30">
        <v>-57.8991590463149</v>
      </c>
      <c r="G30" s="13">
        <f>D30/B30*100</f>
        <v>42.1008409536851</v>
      </c>
      <c r="H30" s="16"/>
    </row>
    <row r="31" spans="1:8">
      <c r="A31" s="31" t="s">
        <v>37</v>
      </c>
      <c r="B31" s="28">
        <f>SUM(B32:B34)</f>
        <v>355533</v>
      </c>
      <c r="C31" s="10">
        <f>SUM(C32:C34)</f>
        <v>506368</v>
      </c>
      <c r="D31" s="10">
        <f>SUM(D32:D34)</f>
        <v>171867</v>
      </c>
      <c r="E31" s="12">
        <f>D31-B31</f>
        <v>-183666</v>
      </c>
      <c r="F31" s="17">
        <v>-51.6593396393584</v>
      </c>
      <c r="G31" s="13">
        <f>D31/B31*100</f>
        <v>48.3406603606416</v>
      </c>
      <c r="H31" s="16"/>
    </row>
    <row r="32" spans="1:8">
      <c r="A32" s="32" t="s">
        <v>38</v>
      </c>
      <c r="B32" s="26">
        <v>7274</v>
      </c>
      <c r="C32" s="10">
        <v>7274</v>
      </c>
      <c r="D32" s="24"/>
      <c r="E32" s="12">
        <f>D32-B32</f>
        <v>-7274</v>
      </c>
      <c r="F32" s="17">
        <v>-100</v>
      </c>
      <c r="G32" s="13">
        <f>D32/B32*100</f>
        <v>0</v>
      </c>
      <c r="H32" s="16"/>
    </row>
    <row r="33" spans="1:8">
      <c r="A33" s="32" t="s">
        <v>39</v>
      </c>
      <c r="B33" s="26">
        <v>346867</v>
      </c>
      <c r="C33" s="10">
        <v>460000</v>
      </c>
      <c r="D33" s="24">
        <v>166723</v>
      </c>
      <c r="E33" s="12">
        <f>D33-B33</f>
        <v>-180144</v>
      </c>
      <c r="F33" s="17">
        <v>-51.9346031764336</v>
      </c>
      <c r="G33" s="13">
        <f>D33/B33*100</f>
        <v>48.0653968235664</v>
      </c>
      <c r="H33" s="16"/>
    </row>
    <row r="34" spans="1:8">
      <c r="A34" s="32" t="s">
        <v>40</v>
      </c>
      <c r="B34" s="26">
        <v>1392</v>
      </c>
      <c r="C34" s="10">
        <v>39094</v>
      </c>
      <c r="D34" s="24">
        <v>5144</v>
      </c>
      <c r="E34" s="12">
        <f>D34-B34</f>
        <v>3752</v>
      </c>
      <c r="F34" s="17">
        <v>269.540229885057</v>
      </c>
      <c r="G34" s="13">
        <f>D34/B34*100</f>
        <v>369.540229885057</v>
      </c>
      <c r="H34" s="16"/>
    </row>
    <row r="35" spans="1:8">
      <c r="A35" s="31" t="s">
        <v>41</v>
      </c>
      <c r="B35" s="26"/>
      <c r="C35" s="10"/>
      <c r="D35" s="26"/>
      <c r="E35" s="12">
        <f>D35-B35</f>
        <v>0</v>
      </c>
      <c r="F35" s="33"/>
      <c r="G35" s="13"/>
      <c r="H35" s="16"/>
    </row>
    <row r="36" spans="1:8">
      <c r="A36" s="31" t="s">
        <v>42</v>
      </c>
      <c r="B36" s="26">
        <v>48902</v>
      </c>
      <c r="C36" s="10">
        <v>7000</v>
      </c>
      <c r="D36" s="26"/>
      <c r="E36" s="12">
        <f>D36-B36</f>
        <v>-48902</v>
      </c>
      <c r="F36" s="33">
        <v>-100</v>
      </c>
      <c r="G36" s="13">
        <f t="shared" ref="G36:G38" si="3">D36/B36*100</f>
        <v>0</v>
      </c>
      <c r="H36" s="16"/>
    </row>
    <row r="37" spans="1:8">
      <c r="A37" s="31" t="s">
        <v>43</v>
      </c>
      <c r="B37" s="26">
        <v>3792</v>
      </c>
      <c r="C37" s="10">
        <v>3792</v>
      </c>
      <c r="D37" s="26"/>
      <c r="E37" s="12">
        <f>D37-B37</f>
        <v>-3792</v>
      </c>
      <c r="F37" s="33">
        <v>-100</v>
      </c>
      <c r="G37" s="13">
        <f>D37/B37*100</f>
        <v>0</v>
      </c>
      <c r="H37" s="16"/>
    </row>
    <row r="38" spans="1:8">
      <c r="A38" s="23" t="s">
        <v>44</v>
      </c>
      <c r="B38" s="28">
        <f>B28+B29+B30</f>
        <v>457577</v>
      </c>
      <c r="C38" s="34">
        <f>C28+C29+C30+C36+C37</f>
        <v>635252</v>
      </c>
      <c r="D38" s="34">
        <f>D28+D29+D30</f>
        <v>206867</v>
      </c>
      <c r="E38" s="12">
        <f>D38-B38</f>
        <v>-250710</v>
      </c>
      <c r="F38" s="35">
        <v>-54.7907783826547</v>
      </c>
      <c r="G38" s="13">
        <f>D38/B38*100</f>
        <v>45.2092216173453</v>
      </c>
      <c r="H38" s="16"/>
    </row>
  </sheetData>
  <mergeCells count="8">
    <mergeCell ref="A1:H1"/>
    <mergeCell ref="E3:F3"/>
    <mergeCell ref="A3:A4"/>
    <mergeCell ref="B3:B4"/>
    <mergeCell ref="C3:C4"/>
    <mergeCell ref="D3:D4"/>
    <mergeCell ref="G3:G4"/>
    <mergeCell ref="H3:H4"/>
  </mergeCells>
  <printOptions horizontalCentered="1"/>
  <pageMargins left="0.786805555555556" right="0.786805555555556" top="1.05069444444444" bottom="1.05069444444444" header="0.786805555555556" footer="0.786805555555556"/>
  <pageSetup paperSize="9" orientation="landscape" useFirstPageNumber="1" horizontalDpi="300" verticalDpi="300"/>
  <headerFooter alignWithMargins="0">
    <oddFooter>&amp;C&amp;"Times New Roman"&amp;12Page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JS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2022年一般公共预算收入表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2023-01-10T15:12:30Z</dcterms:created>
  <dcterms:modified xsi:type="dcterms:W3CDTF">2023-01-10T15:12:51Z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7F779C86C5E54B53AA06784BCA41D6A9</vt:lpwstr>
  </property>
</Properties>
</file>