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5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<sst xmlns="http://schemas.openxmlformats.org/spreadsheetml/2006/main" count="428" uniqueCount="245">
  <si>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</si>
  <si>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</si>
  <si>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</si>
  <si>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</si>
  <si>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</si>
  <si>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</si>
  <si>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</si>
  <si>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</si>
  <si>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</si>
  <si>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</si>
  <si>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</si>
  <si>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</si>
  <si>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</si>
  <si>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</si>
  <si>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</si>
  <si>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</si>
  <si>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</si>
  <si>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</si>
  <si>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</si>
  <si>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</si>
  <si>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</si>
  <si>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</si>
  <si>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</si>
  <si>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</si>
  <si>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</si>
  <si>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</si>
  <si>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</si>
  <si>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</si>
  <si>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</si>
  <si>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</si>
  <si>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</si>
  <si>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</si>
  <si>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</si>
  <si>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</si>
  <si>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</si>
  <si>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</si>
  <si>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</si>
  <si>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</si>
  <si>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</si>
  <si>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</si>
  <si>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</si>
  <si>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</si>
  <si>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</si>
  <si>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</si>
  <si>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</si>
  <si>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</si>
  <si>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</si>
  <si>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</si>
  <si>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</si>
  <si>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</si>
  <si>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</si>
  <si>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</si>
  <si>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</si>
  <si>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</si>
  <si>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</si>
  <si>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</si>
  <si>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</si>
  <si>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</si>
  <si>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</si>
  <si>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</si>
  <si>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</si>
  <si>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</si>
  <si>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</si>
  <si>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</si>
  <si>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</si>
  <si>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</si>
  <si>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</si>
  <si>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</si>
  <si>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</si>
  <si>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</si>
  <si>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</si>
  <si>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</si>
  <si>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</si>
  <si>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</si>
  <si>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</si>
  <si>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水利工程运行与维护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</si>
  <si>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</si>
  <si>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</si>
  <si>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</si>
  <si>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</si>
  <si>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</si>
  <si>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</si>
  <si>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</si>
  <si>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</si>
  <si>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</si>
  <si>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</si>
  <si>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</si>
  <si>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</si>
  <si>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</si>
  <si>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</si>
  <si>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</si>
  <si>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</si>
  <si>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</si>
  <si>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</si>
  <si>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</si>
  <si>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</si>
  <si>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</si>
  <si>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</si>
  <si>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</si>
  <si>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</si>
  <si>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</si>
  <si>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</si>
  <si>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</si>
  <si>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</si>
  <si>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</si>
  <si>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</si>
  <si>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</si>
  <si>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</si>
  <si>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</si>
  <si>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</si>
  <si>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</si>
  <si>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</si>
  <si>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</si>
  <si>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</si>
  <si>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</si>
  <si>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</si>
  <si>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</si>
  <si>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</si>
  <si>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</si>
  <si>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</si>
  <si>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</si>
  <si>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</si>
  <si>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</si>
  <si>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</si>
  <si>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</si>
  <si>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</si>
  <si>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</si>
  <si>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</si>
  <si>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</si>
  <si>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</si>
  <si>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</si>
  <si>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</si>
  <si>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</si>
  <si>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</si>
  <si>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</si>
  <si>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</si>
  <si>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</si>
  <si>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</si>
  <si>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</si>
  <si>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</si>
  <si>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</si>
  <si>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</si>
  <si>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</si>
  <si>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</si>
  <si>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</si>
  <si>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</si>
  <si>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</si>
  <si>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</si>
  <si>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</si>
  <si>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</si>
  <si>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</si>
  <si>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</si>
  <si>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</si>
  <si>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</si>
  <si>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</si>
  <si>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</si>
  <si>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</si>
  <si>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</si>
  <si>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</si>
  <si>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</si>
  <si>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</si>
  <si>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</si>
  <si>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</si>
  <si>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</si>
  <si>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</si>
  <si>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</si>
  <si>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</si>
  <si>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</si>
  <si>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</si>
  <si>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</si>
  <si>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</si>
  <si>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</si>
  <si>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</si>
  <si>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</si>
  <si>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</si>
  <si>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</si>
  <si>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</si>
  <si>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</si>
  <si>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</si>
  <si>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</si>
  <si>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</si>
  <si>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</si>
  <si>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</si>
  <si>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</si>
  <si>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</si>
  <si>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</si>
  <si>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</si>
  <si>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</si>
  <si>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</si>
  <si>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</si>
  <si>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</si>
  <si>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</si>
  <si>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</si>
  <si>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</si>
  <si>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</si>
  <si>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</si>
  <si>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</si>
  <si>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</si>
  <si>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</si>
  <si>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2、“2021年预算数”的实有人员84人，其中：在职人员58 人，离退休人员26 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</si>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</sst>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1191.42</v>
      </c>
      <c r="C6" s="70" t="s">
        <v>7</v>
      </c>
      <c r="D6" s="35">
        <v>269.53</v>
      </c>
    </row>
    <row r="7" ht="21" customHeight="1" spans="1:4">
      <c r="A7" s="72" t="s">
        <v>8</v>
      </c>
      <c r="B7" s="35">
        <v>1191.42</v>
      </c>
      <c r="C7" s="70" t="s">
        <v>9</v>
      </c>
      <c r="D7" s="35">
        <v>51.07</v>
      </c>
    </row>
    <row r="8" ht="21" customHeight="1" spans="1:4">
      <c r="A8" s="72" t="s">
        <v>10</v>
      </c>
      <c r="B8" s="35"/>
      <c r="C8" s="70" t="s">
        <v>11</v>
      </c>
      <c r="D8" s="35">
        <v>295.01</v>
      </c>
    </row>
    <row r="9" ht="21" customHeight="1" spans="1:4">
      <c r="A9" s="35" t="s">
        <v>12</v>
      </c>
      <c r="B9" s="35"/>
      <c r="C9" s="70" t="s">
        <v>13</v>
      </c>
      <c r="D9" s="35">
        <v>52.81</v>
      </c>
    </row>
    <row r="10" ht="21" customHeight="1" spans="1:4">
      <c r="A10" s="35" t="s">
        <v>14</v>
      </c>
      <c r="B10" s="35"/>
      <c r="C10" s="70" t="s">
        <v>15</v>
      </c>
      <c r="D10" s="35">
        <v>450.54</v>
      </c>
    </row>
    <row r="11" ht="21" customHeight="1" spans="1:4">
      <c r="A11" s="35" t="s">
        <v>16</v>
      </c>
      <c r="B11" s="35"/>
      <c r="C11" s="73" t="s">
        <v>17</v>
      </c>
      <c r="D11" s="35">
        <v>72.46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1191.42</v>
      </c>
      <c r="C16" s="36" t="s">
        <v>22</v>
      </c>
      <c r="D16" s="36">
        <f>SUM(D6:D15)</f>
        <v>1191.42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1191.42</v>
      </c>
      <c r="C19" s="36" t="s">
        <v>27</v>
      </c>
      <c r="D19" s="36">
        <f>D16+D17</f>
        <v>1191.42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231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232</v>
      </c>
      <c r="B3" s="6" t="s">
        <v>5</v>
      </c>
      <c r="C3" s="6" t="s">
        <v>233</v>
      </c>
    </row>
    <row r="4" s="1" customFormat="1" ht="36.95" customHeight="1" spans="1:3">
      <c r="A4" s="7" t="s">
        <v>234</v>
      </c>
      <c r="B4" s="6"/>
      <c r="C4" s="6"/>
    </row>
    <row r="5" s="1" customFormat="1" ht="24.95" customHeight="1" spans="1:3">
      <c r="A5" s="7" t="s">
        <v>235</v>
      </c>
      <c r="B5" s="8">
        <v>0</v>
      </c>
      <c r="C5" s="9"/>
    </row>
    <row r="6" s="1" customFormat="1" ht="24.95" customHeight="1" spans="1:3">
      <c r="A6" s="10" t="s">
        <v>236</v>
      </c>
      <c r="B6" s="8"/>
      <c r="C6" s="9"/>
    </row>
    <row r="7" s="1" customFormat="1" ht="24.95" customHeight="1" spans="1:3">
      <c r="A7" s="7" t="s">
        <v>237</v>
      </c>
      <c r="B7" s="8">
        <v>0</v>
      </c>
      <c r="C7" s="9"/>
    </row>
    <row r="8" s="1" customFormat="1" ht="24.95" customHeight="1" spans="1:3">
      <c r="A8" s="7" t="s">
        <v>238</v>
      </c>
      <c r="B8" s="8">
        <v>0</v>
      </c>
      <c r="C8" s="9"/>
    </row>
    <row r="9" s="1" customFormat="1" ht="24.95" customHeight="1" spans="1:3">
      <c r="A9" s="7" t="s">
        <v>239</v>
      </c>
      <c r="B9" s="8">
        <v>0</v>
      </c>
      <c r="C9" s="9"/>
    </row>
    <row r="10" s="1" customFormat="1" ht="24.95" customHeight="1" spans="1:3">
      <c r="A10" s="7" t="s">
        <v>240</v>
      </c>
      <c r="B10" s="8">
        <v>0</v>
      </c>
      <c r="C10" s="9"/>
    </row>
    <row r="11" s="1" customFormat="1" ht="24.95" customHeight="1" spans="1:3">
      <c r="A11" s="7" t="s">
        <v>241</v>
      </c>
      <c r="B11" s="8">
        <v>0</v>
      </c>
      <c r="C11" s="9"/>
    </row>
    <row r="12" s="1" customFormat="1" ht="24.95" customHeight="1" spans="1:3">
      <c r="A12" s="7" t="s">
        <v>242</v>
      </c>
      <c r="B12" s="8"/>
      <c r="C12" s="9"/>
    </row>
    <row r="13" s="1" customFormat="1" ht="24.95" customHeight="1" spans="1:3">
      <c r="A13" s="7" t="s">
        <v>243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244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55"/>
  <sheetViews>
    <sheetView showZeros="0" topLeftCell="A4" workbookViewId="0">
      <pane ySplit="3" topLeftCell="A7" activePane="bottomLeft" state="frozen"/>
      <selection/>
      <selection pane="bottomLeft" activeCell="U15" sqref="U15:Z21"/>
    </sheetView>
  </sheetViews>
  <sheetFormatPr defaultColWidth="9" defaultRowHeight="13.5"/>
  <cols>
    <col min="1" max="1" width="39.3833333333333" style="76" customWidth="1"/>
    <col min="2" max="6" width="9" style="76"/>
    <col min="7" max="16" width="3.38333333333333" style="76" customWidth="1"/>
    <col min="17" max="22" width="9" style="76"/>
    <col min="23" max="23" width="9.38333333333333" style="76"/>
    <col min="24" max="16384" width="9" style="76"/>
  </cols>
  <sheetData>
    <row r="2" ht="33" customHeight="1" spans="1:16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36.75" customHeight="1" spans="13:16">
      <c r="M3" s="88" t="s">
        <v>1</v>
      </c>
      <c r="N3" s="88"/>
      <c r="O3" s="88"/>
      <c r="P3" s="88"/>
    </row>
    <row r="4" s="75" customFormat="1" ht="21" customHeight="1" spans="1:16">
      <c r="A4" s="78" t="s">
        <v>29</v>
      </c>
      <c r="B4" s="78" t="s">
        <v>30</v>
      </c>
      <c r="C4" s="79" t="s">
        <v>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8" t="s">
        <v>32</v>
      </c>
      <c r="P4" s="78" t="s">
        <v>33</v>
      </c>
    </row>
    <row r="5" s="75" customFormat="1" ht="42.75" customHeight="1" spans="1:16">
      <c r="A5" s="80"/>
      <c r="B5" s="80"/>
      <c r="C5" s="78" t="s">
        <v>34</v>
      </c>
      <c r="D5" s="79" t="s">
        <v>35</v>
      </c>
      <c r="E5" s="79"/>
      <c r="F5" s="79"/>
      <c r="G5" s="78" t="s">
        <v>36</v>
      </c>
      <c r="H5" s="79" t="s">
        <v>37</v>
      </c>
      <c r="I5" s="79"/>
      <c r="J5" s="79"/>
      <c r="K5" s="78" t="s">
        <v>38</v>
      </c>
      <c r="L5" s="78" t="s">
        <v>39</v>
      </c>
      <c r="M5" s="78" t="s">
        <v>40</v>
      </c>
      <c r="N5" s="78" t="s">
        <v>41</v>
      </c>
      <c r="O5" s="80"/>
      <c r="P5" s="80"/>
    </row>
    <row r="6" s="75" customFormat="1" ht="119.25" customHeight="1" spans="1:16">
      <c r="A6" s="81"/>
      <c r="B6" s="81"/>
      <c r="C6" s="81"/>
      <c r="D6" s="79" t="s">
        <v>42</v>
      </c>
      <c r="E6" s="79" t="s">
        <v>8</v>
      </c>
      <c r="F6" s="79" t="s">
        <v>10</v>
      </c>
      <c r="G6" s="81"/>
      <c r="H6" s="79" t="s">
        <v>42</v>
      </c>
      <c r="I6" s="79" t="s">
        <v>43</v>
      </c>
      <c r="J6" s="79" t="s">
        <v>44</v>
      </c>
      <c r="K6" s="81"/>
      <c r="L6" s="81"/>
      <c r="M6" s="81"/>
      <c r="N6" s="81"/>
      <c r="O6" s="81"/>
      <c r="P6" s="81"/>
    </row>
    <row r="7" ht="18" customHeight="1" spans="1:16">
      <c r="A7" s="82" t="s">
        <v>7</v>
      </c>
      <c r="B7" s="52">
        <f>C7+O7+P7</f>
        <v>269.53</v>
      </c>
      <c r="C7" s="52">
        <f>D7+G7+H7+K7+L7+M7+N7</f>
        <v>269.53</v>
      </c>
      <c r="D7" s="52">
        <f>E7+F7</f>
        <v>269.53</v>
      </c>
      <c r="E7" s="52">
        <f>E8+E12</f>
        <v>269.53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83" t="s">
        <v>45</v>
      </c>
      <c r="B8" s="52">
        <f t="shared" ref="B8:B55" si="0">C8+O8+P8</f>
        <v>269.53</v>
      </c>
      <c r="C8" s="52">
        <f t="shared" ref="C8:C54" si="1">D8+G8+H8+K8+L8+M8+N8</f>
        <v>269.53</v>
      </c>
      <c r="D8" s="52">
        <f t="shared" ref="D8:D55" si="2">E8+F8</f>
        <v>269.53</v>
      </c>
      <c r="E8" s="52">
        <f>E9+E10+E11</f>
        <v>269.53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84" t="s">
        <v>46</v>
      </c>
      <c r="B9" s="52">
        <f t="shared" si="0"/>
        <v>269.53</v>
      </c>
      <c r="C9" s="52">
        <f t="shared" si="1"/>
        <v>269.53</v>
      </c>
      <c r="D9" s="52">
        <f t="shared" si="2"/>
        <v>269.53</v>
      </c>
      <c r="E9" s="52">
        <f>160.91+108.62</f>
        <v>269.53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84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84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83" t="s">
        <v>49</v>
      </c>
      <c r="B12" s="52">
        <f t="shared" si="0"/>
        <v>0</v>
      </c>
      <c r="C12" s="52">
        <f t="shared" si="1"/>
        <v>0</v>
      </c>
      <c r="D12" s="52">
        <f t="shared" si="2"/>
        <v>0</v>
      </c>
      <c r="E12" s="52">
        <f>E13+E14</f>
        <v>0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84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84" t="s">
        <v>50</v>
      </c>
      <c r="B14" s="52">
        <f t="shared" si="0"/>
        <v>0</v>
      </c>
      <c r="C14" s="52">
        <f t="shared" si="1"/>
        <v>0</v>
      </c>
      <c r="D14" s="52">
        <f t="shared" si="2"/>
        <v>0</v>
      </c>
      <c r="E14" s="52"/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25">
      <c r="A15" s="82" t="s">
        <v>9</v>
      </c>
      <c r="B15" s="52">
        <f t="shared" si="0"/>
        <v>51.07</v>
      </c>
      <c r="C15" s="52">
        <f t="shared" si="1"/>
        <v>51.07</v>
      </c>
      <c r="D15" s="52">
        <f t="shared" si="2"/>
        <v>51.07</v>
      </c>
      <c r="E15" s="52">
        <f>E16+E18</f>
        <v>51.07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  <c r="W15" s="89"/>
      <c r="X15" s="89"/>
      <c r="Y15" s="89"/>
    </row>
    <row r="16" ht="18" customHeight="1" spans="1:25">
      <c r="A16" s="83" t="s">
        <v>51</v>
      </c>
      <c r="B16" s="52">
        <f t="shared" si="0"/>
        <v>8.15</v>
      </c>
      <c r="C16" s="52">
        <f t="shared" si="1"/>
        <v>8.15</v>
      </c>
      <c r="D16" s="52">
        <f t="shared" si="2"/>
        <v>8.15</v>
      </c>
      <c r="E16" s="52">
        <f>E17</f>
        <v>8.15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  <c r="W16" s="89"/>
      <c r="X16" s="89"/>
      <c r="Y16" s="89"/>
    </row>
    <row r="17" ht="18" customHeight="1" spans="1:25">
      <c r="A17" s="84" t="s">
        <v>52</v>
      </c>
      <c r="B17" s="52">
        <f t="shared" si="0"/>
        <v>8.15</v>
      </c>
      <c r="C17" s="52">
        <f t="shared" si="1"/>
        <v>8.15</v>
      </c>
      <c r="D17" s="52">
        <f t="shared" si="2"/>
        <v>8.15</v>
      </c>
      <c r="E17" s="52">
        <v>8.15</v>
      </c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  <c r="W17" s="89"/>
      <c r="X17" s="89"/>
      <c r="Y17" s="89"/>
    </row>
    <row r="18" ht="18" customHeight="1" spans="1:25">
      <c r="A18" s="83" t="s">
        <v>53</v>
      </c>
      <c r="B18" s="52">
        <f t="shared" si="0"/>
        <v>42.92</v>
      </c>
      <c r="C18" s="52">
        <f t="shared" si="1"/>
        <v>42.92</v>
      </c>
      <c r="D18" s="52">
        <f t="shared" si="2"/>
        <v>42.92</v>
      </c>
      <c r="E18" s="52">
        <f>E19</f>
        <v>42.92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  <c r="W18" s="89"/>
      <c r="X18" s="89"/>
      <c r="Y18" s="89"/>
    </row>
    <row r="19" ht="18" customHeight="1" spans="1:25">
      <c r="A19" s="83" t="s">
        <v>54</v>
      </c>
      <c r="B19" s="52">
        <f t="shared" si="0"/>
        <v>42.92</v>
      </c>
      <c r="C19" s="52">
        <f t="shared" si="1"/>
        <v>42.92</v>
      </c>
      <c r="D19" s="52">
        <f t="shared" si="2"/>
        <v>42.92</v>
      </c>
      <c r="E19" s="52">
        <v>42.92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  <c r="W19" s="89"/>
      <c r="X19" s="89"/>
      <c r="Y19" s="89"/>
    </row>
    <row r="20" ht="18" customHeight="1" spans="1:16">
      <c r="A20" s="82" t="s">
        <v>11</v>
      </c>
      <c r="B20" s="52">
        <f t="shared" si="0"/>
        <v>295.01</v>
      </c>
      <c r="C20" s="52">
        <f t="shared" si="1"/>
        <v>295.01</v>
      </c>
      <c r="D20" s="52">
        <f t="shared" si="2"/>
        <v>295.01</v>
      </c>
      <c r="E20" s="52">
        <f>E21+E23+E28</f>
        <v>295.01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83" t="s">
        <v>55</v>
      </c>
      <c r="B21" s="52">
        <f t="shared" si="0"/>
        <v>20.9</v>
      </c>
      <c r="C21" s="52">
        <f t="shared" si="1"/>
        <v>20.9</v>
      </c>
      <c r="D21" s="52">
        <f t="shared" si="2"/>
        <v>20.9</v>
      </c>
      <c r="E21" s="52">
        <f>E22</f>
        <v>20.9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</row>
    <row r="22" ht="18" customHeight="1" spans="1:16">
      <c r="A22" s="84" t="s">
        <v>56</v>
      </c>
      <c r="B22" s="52">
        <f t="shared" si="0"/>
        <v>20.9</v>
      </c>
      <c r="C22" s="52">
        <f t="shared" si="1"/>
        <v>20.9</v>
      </c>
      <c r="D22" s="52">
        <f t="shared" si="2"/>
        <v>20.9</v>
      </c>
      <c r="E22" s="52">
        <v>20.9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83" t="s">
        <v>57</v>
      </c>
      <c r="B23" s="52">
        <f t="shared" si="0"/>
        <v>269.7</v>
      </c>
      <c r="C23" s="52">
        <f t="shared" si="1"/>
        <v>269.7</v>
      </c>
      <c r="D23" s="52">
        <f t="shared" si="2"/>
        <v>269.7</v>
      </c>
      <c r="E23" s="52">
        <f>E24+E25+E26+E27</f>
        <v>269.7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16">
      <c r="A24" s="84" t="s">
        <v>58</v>
      </c>
      <c r="B24" s="52">
        <f t="shared" si="0"/>
        <v>68.93</v>
      </c>
      <c r="C24" s="52">
        <f t="shared" si="1"/>
        <v>68.93</v>
      </c>
      <c r="D24" s="52">
        <f t="shared" si="2"/>
        <v>68.93</v>
      </c>
      <c r="E24" s="52">
        <v>68.93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ht="18" customHeight="1" spans="1:16">
      <c r="A25" s="84" t="s">
        <v>59</v>
      </c>
      <c r="B25" s="52">
        <f t="shared" si="0"/>
        <v>49.55</v>
      </c>
      <c r="C25" s="52">
        <f t="shared" si="1"/>
        <v>49.55</v>
      </c>
      <c r="D25" s="52">
        <f t="shared" si="2"/>
        <v>49.55</v>
      </c>
      <c r="E25" s="52">
        <v>49.55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ht="18" customHeight="1" spans="1:16">
      <c r="A26" s="83" t="s">
        <v>60</v>
      </c>
      <c r="B26" s="52">
        <f t="shared" si="0"/>
        <v>100.81</v>
      </c>
      <c r="C26" s="52">
        <f t="shared" si="1"/>
        <v>100.81</v>
      </c>
      <c r="D26" s="52">
        <f t="shared" si="2"/>
        <v>100.81</v>
      </c>
      <c r="E26" s="52">
        <v>100.81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ht="18" customHeight="1" spans="1:16">
      <c r="A27" s="84" t="s">
        <v>61</v>
      </c>
      <c r="B27" s="52">
        <f t="shared" si="0"/>
        <v>50.41</v>
      </c>
      <c r="C27" s="52">
        <f t="shared" si="1"/>
        <v>50.41</v>
      </c>
      <c r="D27" s="52">
        <f t="shared" si="2"/>
        <v>50.41</v>
      </c>
      <c r="E27" s="52">
        <v>50.41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85" t="s">
        <v>62</v>
      </c>
      <c r="B28" s="52">
        <f t="shared" si="0"/>
        <v>4.41</v>
      </c>
      <c r="C28" s="52">
        <f t="shared" si="1"/>
        <v>4.41</v>
      </c>
      <c r="D28" s="52">
        <f t="shared" si="2"/>
        <v>4.41</v>
      </c>
      <c r="E28" s="52">
        <f>E29</f>
        <v>4.41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85" t="s">
        <v>63</v>
      </c>
      <c r="B29" s="52">
        <f t="shared" si="0"/>
        <v>4.41</v>
      </c>
      <c r="C29" s="52">
        <f t="shared" si="1"/>
        <v>4.41</v>
      </c>
      <c r="D29" s="52">
        <f t="shared" si="2"/>
        <v>4.41</v>
      </c>
      <c r="E29" s="52">
        <v>4.41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82" t="s">
        <v>13</v>
      </c>
      <c r="B30" s="52">
        <f t="shared" si="0"/>
        <v>52.81</v>
      </c>
      <c r="C30" s="52">
        <f t="shared" si="1"/>
        <v>52.81</v>
      </c>
      <c r="D30" s="52">
        <f t="shared" si="2"/>
        <v>52.81</v>
      </c>
      <c r="E30" s="52">
        <f>E31+E34</f>
        <v>52.81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83" t="s">
        <v>64</v>
      </c>
      <c r="B31" s="52">
        <f t="shared" si="0"/>
        <v>7.45</v>
      </c>
      <c r="C31" s="52">
        <f t="shared" si="1"/>
        <v>7.45</v>
      </c>
      <c r="D31" s="52">
        <f t="shared" si="2"/>
        <v>7.45</v>
      </c>
      <c r="E31" s="52">
        <f>E32+E33</f>
        <v>7.45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84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84" t="s">
        <v>66</v>
      </c>
      <c r="B33" s="52">
        <f t="shared" si="0"/>
        <v>7.45</v>
      </c>
      <c r="C33" s="52">
        <f t="shared" si="1"/>
        <v>7.45</v>
      </c>
      <c r="D33" s="52">
        <f t="shared" si="2"/>
        <v>7.45</v>
      </c>
      <c r="E33" s="52">
        <v>7.45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83" t="s">
        <v>67</v>
      </c>
      <c r="B34" s="52">
        <f t="shared" si="0"/>
        <v>45.36</v>
      </c>
      <c r="C34" s="52">
        <f t="shared" si="1"/>
        <v>45.36</v>
      </c>
      <c r="D34" s="52">
        <f t="shared" si="2"/>
        <v>45.36</v>
      </c>
      <c r="E34" s="52">
        <f>E35+E36</f>
        <v>45.36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83" t="s">
        <v>68</v>
      </c>
      <c r="B35" s="52">
        <f t="shared" si="0"/>
        <v>14.97</v>
      </c>
      <c r="C35" s="52">
        <f t="shared" si="1"/>
        <v>14.97</v>
      </c>
      <c r="D35" s="52">
        <f t="shared" si="2"/>
        <v>14.97</v>
      </c>
      <c r="E35" s="52">
        <v>14.97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83" t="s">
        <v>69</v>
      </c>
      <c r="B36" s="52">
        <f t="shared" si="0"/>
        <v>30.39</v>
      </c>
      <c r="C36" s="52">
        <f t="shared" si="1"/>
        <v>30.39</v>
      </c>
      <c r="D36" s="52">
        <f t="shared" si="2"/>
        <v>30.39</v>
      </c>
      <c r="E36" s="52">
        <v>30.39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82" t="s">
        <v>15</v>
      </c>
      <c r="B37" s="52">
        <f t="shared" si="0"/>
        <v>450.54</v>
      </c>
      <c r="C37" s="52">
        <f t="shared" si="1"/>
        <v>450.54</v>
      </c>
      <c r="D37" s="52">
        <f t="shared" si="2"/>
        <v>450.54</v>
      </c>
      <c r="E37" s="52">
        <f>E38+E41+E43+E47</f>
        <v>450.54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83" t="s">
        <v>70</v>
      </c>
      <c r="B38" s="52">
        <f t="shared" si="0"/>
        <v>216.48</v>
      </c>
      <c r="C38" s="52">
        <f t="shared" si="1"/>
        <v>216.48</v>
      </c>
      <c r="D38" s="52">
        <f t="shared" si="2"/>
        <v>216.48</v>
      </c>
      <c r="E38" s="52">
        <f>E39+E40</f>
        <v>216.48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84" t="s">
        <v>46</v>
      </c>
      <c r="B39" s="52">
        <f t="shared" si="0"/>
        <v>0</v>
      </c>
      <c r="C39" s="52">
        <f t="shared" si="1"/>
        <v>0</v>
      </c>
      <c r="D39" s="52">
        <f t="shared" si="2"/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84" t="s">
        <v>50</v>
      </c>
      <c r="B40" s="52">
        <f t="shared" si="0"/>
        <v>216.48</v>
      </c>
      <c r="C40" s="52">
        <f t="shared" si="1"/>
        <v>216.48</v>
      </c>
      <c r="D40" s="52">
        <f t="shared" si="2"/>
        <v>216.48</v>
      </c>
      <c r="E40" s="52">
        <v>216.48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83" t="s">
        <v>71</v>
      </c>
      <c r="B41" s="52">
        <f t="shared" si="0"/>
        <v>24.41</v>
      </c>
      <c r="C41" s="52">
        <f t="shared" si="1"/>
        <v>24.41</v>
      </c>
      <c r="D41" s="52">
        <f t="shared" si="2"/>
        <v>24.41</v>
      </c>
      <c r="E41" s="52">
        <f>E42</f>
        <v>24.41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84" t="s">
        <v>72</v>
      </c>
      <c r="B42" s="52">
        <f t="shared" si="0"/>
        <v>24.41</v>
      </c>
      <c r="C42" s="52">
        <f t="shared" si="1"/>
        <v>24.41</v>
      </c>
      <c r="D42" s="52">
        <f t="shared" si="2"/>
        <v>24.41</v>
      </c>
      <c r="E42" s="52">
        <v>24.41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83" t="s">
        <v>73</v>
      </c>
      <c r="B43" s="52">
        <f t="shared" si="0"/>
        <v>30.37</v>
      </c>
      <c r="C43" s="52">
        <f t="shared" si="1"/>
        <v>30.37</v>
      </c>
      <c r="D43" s="52">
        <f t="shared" si="2"/>
        <v>30.37</v>
      </c>
      <c r="E43" s="52">
        <f>E44+E45+E46</f>
        <v>30.37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84" t="s">
        <v>74</v>
      </c>
      <c r="B44" s="52">
        <f t="shared" si="0"/>
        <v>8.66</v>
      </c>
      <c r="C44" s="52">
        <f t="shared" si="1"/>
        <v>8.66</v>
      </c>
      <c r="D44" s="52">
        <f t="shared" si="2"/>
        <v>8.66</v>
      </c>
      <c r="E44" s="52">
        <v>8.66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84" t="s">
        <v>75</v>
      </c>
      <c r="B45" s="52">
        <f t="shared" si="0"/>
        <v>0</v>
      </c>
      <c r="C45" s="52"/>
      <c r="D45" s="52">
        <f t="shared" si="2"/>
        <v>21.71</v>
      </c>
      <c r="E45" s="52">
        <v>21.71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84" t="s">
        <v>76</v>
      </c>
      <c r="B46" s="52">
        <f t="shared" si="0"/>
        <v>0</v>
      </c>
      <c r="C46" s="52">
        <f t="shared" ref="C46:C55" si="4">D46+G46+H46+K46+L46+M46+N46</f>
        <v>0</v>
      </c>
      <c r="D46" s="52">
        <f t="shared" si="2"/>
        <v>0</v>
      </c>
      <c r="E46" s="52"/>
      <c r="F46" s="52"/>
      <c r="G46" s="52"/>
      <c r="H46" s="52">
        <f>I46+J46</f>
        <v>0</v>
      </c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86" t="s">
        <v>77</v>
      </c>
      <c r="B47" s="52">
        <f t="shared" si="0"/>
        <v>179.28</v>
      </c>
      <c r="C47" s="52">
        <f t="shared" si="4"/>
        <v>179.28</v>
      </c>
      <c r="D47" s="52">
        <f t="shared" si="2"/>
        <v>179.28</v>
      </c>
      <c r="E47" s="52">
        <f>E48</f>
        <v>179.28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65" t="s">
        <v>78</v>
      </c>
      <c r="B48" s="52">
        <f t="shared" si="0"/>
        <v>179.28</v>
      </c>
      <c r="C48" s="52">
        <f t="shared" si="4"/>
        <v>179.28</v>
      </c>
      <c r="D48" s="52">
        <f t="shared" si="2"/>
        <v>179.28</v>
      </c>
      <c r="E48" s="52">
        <v>179.28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17</v>
      </c>
      <c r="B49" s="52">
        <f t="shared" si="0"/>
        <v>72.46</v>
      </c>
      <c r="C49" s="52">
        <f t="shared" si="4"/>
        <v>72.46</v>
      </c>
      <c r="D49" s="52">
        <f t="shared" si="2"/>
        <v>72.46</v>
      </c>
      <c r="E49" s="52">
        <f>E50</f>
        <v>72.46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72.46</v>
      </c>
      <c r="C50" s="52">
        <f t="shared" si="4"/>
        <v>72.46</v>
      </c>
      <c r="D50" s="52">
        <f t="shared" si="2"/>
        <v>72.46</v>
      </c>
      <c r="E50" s="52">
        <f>E51</f>
        <v>72.46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 t="s">
        <v>80</v>
      </c>
      <c r="B51" s="52">
        <f t="shared" si="0"/>
        <v>72.46</v>
      </c>
      <c r="C51" s="52">
        <f t="shared" si="4"/>
        <v>72.46</v>
      </c>
      <c r="D51" s="52">
        <f t="shared" si="2"/>
        <v>72.46</v>
      </c>
      <c r="E51" s="52">
        <v>72.46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4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4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52"/>
      <c r="B54" s="52">
        <f t="shared" si="0"/>
        <v>0</v>
      </c>
      <c r="C54" s="52">
        <f t="shared" si="4"/>
        <v>0</v>
      </c>
      <c r="D54" s="52">
        <f t="shared" si="2"/>
        <v>0</v>
      </c>
      <c r="E54" s="52"/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  <row r="55" ht="18" customHeight="1" spans="1:16">
      <c r="A55" s="87" t="s">
        <v>34</v>
      </c>
      <c r="B55" s="52">
        <f t="shared" si="0"/>
        <v>1191.42</v>
      </c>
      <c r="C55" s="52">
        <f t="shared" si="4"/>
        <v>1191.42</v>
      </c>
      <c r="D55" s="52">
        <f t="shared" si="2"/>
        <v>1191.42</v>
      </c>
      <c r="E55" s="52">
        <f>E7+E15+E20+E30+E37+E49</f>
        <v>1191.42</v>
      </c>
      <c r="F55" s="52"/>
      <c r="G55" s="52"/>
      <c r="H55" s="52">
        <f>I55+J55</f>
        <v>0</v>
      </c>
      <c r="I55" s="52"/>
      <c r="J55" s="52"/>
      <c r="K55" s="52"/>
      <c r="L55" s="52"/>
      <c r="M55" s="52"/>
      <c r="N55" s="52"/>
      <c r="O55" s="52"/>
      <c r="P55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4"/>
  <sheetViews>
    <sheetView showZeros="0" workbookViewId="0">
      <pane ySplit="5" topLeftCell="A42" activePane="bottomLeft" state="frozen"/>
      <selection/>
      <selection pane="bottomLeft" activeCell="A1" sqref="$A1:$XFD1048576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6" t="s">
        <v>81</v>
      </c>
      <c r="B2" s="56"/>
      <c r="C2" s="56"/>
      <c r="D2" s="56"/>
      <c r="E2" s="56"/>
      <c r="F2" s="56"/>
      <c r="G2" s="56"/>
      <c r="H2" s="56"/>
      <c r="I2" s="56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29</v>
      </c>
      <c r="B4" s="45" t="s">
        <v>30</v>
      </c>
      <c r="C4" s="45" t="s">
        <v>82</v>
      </c>
      <c r="D4" s="45"/>
      <c r="E4" s="45"/>
      <c r="F4" s="45" t="s">
        <v>83</v>
      </c>
      <c r="G4" s="45" t="s">
        <v>84</v>
      </c>
      <c r="H4" s="45" t="s">
        <v>85</v>
      </c>
      <c r="I4" s="45" t="s">
        <v>86</v>
      </c>
    </row>
    <row r="5" s="41" customFormat="1" ht="40.5" customHeight="1" spans="1:9">
      <c r="A5" s="58"/>
      <c r="B5" s="58"/>
      <c r="C5" s="58" t="s">
        <v>34</v>
      </c>
      <c r="D5" s="58" t="s">
        <v>87</v>
      </c>
      <c r="E5" s="58" t="s">
        <v>88</v>
      </c>
      <c r="F5" s="58"/>
      <c r="G5" s="58"/>
      <c r="H5" s="58"/>
      <c r="I5" s="58"/>
    </row>
    <row r="6" ht="15.75" customHeight="1" spans="1:9">
      <c r="A6" s="60" t="s">
        <v>7</v>
      </c>
      <c r="B6" s="50">
        <f>C6+F6+G6+H6+I6</f>
        <v>269.53</v>
      </c>
      <c r="C6" s="52">
        <f>SUM(D6:E6)</f>
        <v>238.91</v>
      </c>
      <c r="D6" s="52">
        <f>D7+D11</f>
        <v>160.91</v>
      </c>
      <c r="E6" s="52">
        <f>E7+E11</f>
        <v>78</v>
      </c>
      <c r="F6" s="52">
        <f>F7+F11</f>
        <v>30.62</v>
      </c>
      <c r="G6" s="52"/>
      <c r="H6" s="52"/>
      <c r="I6" s="50"/>
    </row>
    <row r="7" ht="15.75" customHeight="1" spans="1:9">
      <c r="A7" s="61" t="s">
        <v>45</v>
      </c>
      <c r="B7" s="50">
        <f t="shared" ref="B7:B28" si="0">C7+F7+G7+H7+I7</f>
        <v>269.53</v>
      </c>
      <c r="C7" s="52">
        <f t="shared" ref="C7:C28" si="1">SUM(D7:E7)</f>
        <v>238.91</v>
      </c>
      <c r="D7" s="52">
        <f>D8+D9+D10</f>
        <v>160.91</v>
      </c>
      <c r="E7" s="52">
        <f>E8+E9+E10</f>
        <v>78</v>
      </c>
      <c r="F7" s="52">
        <f>F8+F9+F10</f>
        <v>30.62</v>
      </c>
      <c r="G7" s="52">
        <f>G8+G9+G10</f>
        <v>0</v>
      </c>
      <c r="H7" s="52"/>
      <c r="I7" s="50"/>
    </row>
    <row r="8" ht="15.75" customHeight="1" spans="1:9">
      <c r="A8" s="62" t="s">
        <v>46</v>
      </c>
      <c r="B8" s="50">
        <f t="shared" si="0"/>
        <v>269.53</v>
      </c>
      <c r="C8" s="52">
        <f t="shared" si="1"/>
        <v>238.91</v>
      </c>
      <c r="D8" s="52">
        <v>160.91</v>
      </c>
      <c r="E8" s="52">
        <v>78</v>
      </c>
      <c r="F8" s="52">
        <v>30.62</v>
      </c>
      <c r="G8" s="52"/>
      <c r="H8" s="52"/>
      <c r="I8" s="50"/>
    </row>
    <row r="9" ht="15.75" customHeight="1" spans="1:9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  <c r="G9" s="52"/>
      <c r="H9" s="52"/>
      <c r="I9" s="50"/>
    </row>
    <row r="10" ht="15.75" customHeight="1" spans="1:9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  <c r="G10" s="52"/>
      <c r="H10" s="52"/>
      <c r="I10" s="50"/>
    </row>
    <row r="11" ht="15.75" customHeight="1" spans="1:9">
      <c r="A11" s="61" t="s">
        <v>49</v>
      </c>
      <c r="B11" s="50">
        <f t="shared" si="0"/>
        <v>0</v>
      </c>
      <c r="C11" s="52">
        <f t="shared" si="1"/>
        <v>0</v>
      </c>
      <c r="D11" s="52">
        <f>D12+D13</f>
        <v>0</v>
      </c>
      <c r="E11" s="52"/>
      <c r="F11" s="52"/>
      <c r="G11" s="52"/>
      <c r="H11" s="52"/>
      <c r="I11" s="50"/>
    </row>
    <row r="12" ht="15.75" customHeight="1" spans="1:9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  <c r="G12" s="52"/>
      <c r="H12" s="52"/>
      <c r="I12" s="50"/>
    </row>
    <row r="13" ht="15.75" customHeight="1" spans="1:9">
      <c r="A13" s="62" t="s">
        <v>50</v>
      </c>
      <c r="B13" s="50">
        <f t="shared" si="0"/>
        <v>0</v>
      </c>
      <c r="C13" s="52">
        <f t="shared" si="1"/>
        <v>0</v>
      </c>
      <c r="D13" s="52"/>
      <c r="E13" s="52"/>
      <c r="F13" s="52"/>
      <c r="G13" s="52"/>
      <c r="H13" s="52"/>
      <c r="I13" s="50"/>
    </row>
    <row r="14" ht="15.75" customHeight="1" spans="1:9">
      <c r="A14" s="60" t="s">
        <v>9</v>
      </c>
      <c r="B14" s="50">
        <f t="shared" si="0"/>
        <v>51.07</v>
      </c>
      <c r="C14" s="52">
        <f t="shared" si="1"/>
        <v>51.07</v>
      </c>
      <c r="D14" s="52">
        <f>D15+D17</f>
        <v>51.07</v>
      </c>
      <c r="E14" s="52"/>
      <c r="F14" s="52"/>
      <c r="G14" s="52"/>
      <c r="H14" s="52"/>
      <c r="I14" s="50"/>
    </row>
    <row r="15" ht="15.75" customHeight="1" spans="1:9">
      <c r="A15" s="61" t="s">
        <v>51</v>
      </c>
      <c r="B15" s="50">
        <f t="shared" si="0"/>
        <v>8.15</v>
      </c>
      <c r="C15" s="52">
        <f t="shared" si="1"/>
        <v>8.15</v>
      </c>
      <c r="D15" s="52">
        <f t="shared" ref="D15:D20" si="2">D16</f>
        <v>8.15</v>
      </c>
      <c r="E15" s="52"/>
      <c r="F15" s="52"/>
      <c r="G15" s="52"/>
      <c r="H15" s="52"/>
      <c r="I15" s="50"/>
    </row>
    <row r="16" ht="15.75" customHeight="1" spans="1:9">
      <c r="A16" s="62" t="s">
        <v>52</v>
      </c>
      <c r="B16" s="50">
        <f t="shared" si="0"/>
        <v>8.15</v>
      </c>
      <c r="C16" s="52">
        <f t="shared" si="1"/>
        <v>8.15</v>
      </c>
      <c r="D16" s="52">
        <v>8.15</v>
      </c>
      <c r="E16" s="52"/>
      <c r="F16" s="52"/>
      <c r="G16" s="52"/>
      <c r="H16" s="52"/>
      <c r="I16" s="50"/>
    </row>
    <row r="17" ht="15.75" customHeight="1" spans="1:9">
      <c r="A17" s="61" t="s">
        <v>53</v>
      </c>
      <c r="B17" s="50">
        <f t="shared" si="0"/>
        <v>42.92</v>
      </c>
      <c r="C17" s="52">
        <f t="shared" si="1"/>
        <v>42.92</v>
      </c>
      <c r="D17" s="52">
        <f t="shared" si="2"/>
        <v>42.92</v>
      </c>
      <c r="E17" s="52"/>
      <c r="F17" s="52"/>
      <c r="G17" s="52"/>
      <c r="H17" s="52"/>
      <c r="I17" s="50"/>
    </row>
    <row r="18" ht="15.75" customHeight="1" spans="1:9">
      <c r="A18" s="61" t="s">
        <v>54</v>
      </c>
      <c r="B18" s="50">
        <f t="shared" si="0"/>
        <v>42.92</v>
      </c>
      <c r="C18" s="52">
        <f t="shared" si="1"/>
        <v>42.92</v>
      </c>
      <c r="D18" s="52">
        <v>42.92</v>
      </c>
      <c r="E18" s="52"/>
      <c r="F18" s="52"/>
      <c r="G18" s="52"/>
      <c r="H18" s="52"/>
      <c r="I18" s="50"/>
    </row>
    <row r="19" ht="15.75" customHeight="1" spans="1:9">
      <c r="A19" s="60" t="s">
        <v>11</v>
      </c>
      <c r="B19" s="50">
        <f t="shared" si="0"/>
        <v>295.01</v>
      </c>
      <c r="C19" s="52">
        <f t="shared" si="1"/>
        <v>295.01</v>
      </c>
      <c r="D19" s="52">
        <f>D20+D22+D27</f>
        <v>295.01</v>
      </c>
      <c r="E19" s="52"/>
      <c r="F19" s="52"/>
      <c r="G19" s="52"/>
      <c r="H19" s="52"/>
      <c r="I19" s="50"/>
    </row>
    <row r="20" ht="15.75" customHeight="1" spans="1:9">
      <c r="A20" s="61" t="s">
        <v>55</v>
      </c>
      <c r="B20" s="50">
        <f t="shared" si="0"/>
        <v>20.9</v>
      </c>
      <c r="C20" s="52">
        <f t="shared" si="1"/>
        <v>20.9</v>
      </c>
      <c r="D20" s="52">
        <f t="shared" si="2"/>
        <v>20.9</v>
      </c>
      <c r="E20" s="52"/>
      <c r="F20" s="52"/>
      <c r="G20" s="52"/>
      <c r="H20" s="52"/>
      <c r="I20" s="50"/>
    </row>
    <row r="21" ht="15.75" customHeight="1" spans="1:9">
      <c r="A21" s="62" t="s">
        <v>56</v>
      </c>
      <c r="B21" s="50">
        <f t="shared" si="0"/>
        <v>20.9</v>
      </c>
      <c r="C21" s="52">
        <f t="shared" si="1"/>
        <v>20.9</v>
      </c>
      <c r="D21" s="52">
        <v>20.9</v>
      </c>
      <c r="E21" s="52"/>
      <c r="F21" s="52"/>
      <c r="G21" s="52"/>
      <c r="H21" s="52"/>
      <c r="I21" s="50"/>
    </row>
    <row r="22" ht="15.75" customHeight="1" spans="1:9">
      <c r="A22" s="61" t="s">
        <v>57</v>
      </c>
      <c r="B22" s="50">
        <f t="shared" si="0"/>
        <v>269.7</v>
      </c>
      <c r="C22" s="52">
        <f t="shared" si="1"/>
        <v>269.7</v>
      </c>
      <c r="D22" s="52">
        <f>D23+D24+D25+D26</f>
        <v>269.7</v>
      </c>
      <c r="E22" s="52"/>
      <c r="F22" s="52"/>
      <c r="G22" s="52"/>
      <c r="H22" s="52"/>
      <c r="I22" s="50"/>
    </row>
    <row r="23" ht="15.75" customHeight="1" spans="1:9">
      <c r="A23" s="62" t="s">
        <v>58</v>
      </c>
      <c r="B23" s="50">
        <f t="shared" si="0"/>
        <v>68.93</v>
      </c>
      <c r="C23" s="52">
        <f t="shared" si="1"/>
        <v>68.93</v>
      </c>
      <c r="D23" s="52">
        <v>68.93</v>
      </c>
      <c r="E23" s="52"/>
      <c r="F23" s="52"/>
      <c r="G23" s="52"/>
      <c r="H23" s="52"/>
      <c r="I23" s="50"/>
    </row>
    <row r="24" ht="15.75" customHeight="1" spans="1:9">
      <c r="A24" s="62" t="s">
        <v>59</v>
      </c>
      <c r="B24" s="50">
        <f t="shared" si="0"/>
        <v>49.55</v>
      </c>
      <c r="C24" s="52">
        <f t="shared" si="1"/>
        <v>49.55</v>
      </c>
      <c r="D24" s="52">
        <v>49.55</v>
      </c>
      <c r="E24" s="52"/>
      <c r="F24" s="52"/>
      <c r="G24" s="52"/>
      <c r="H24" s="52"/>
      <c r="I24" s="50"/>
    </row>
    <row r="25" ht="15.75" customHeight="1" spans="1:9">
      <c r="A25" s="61" t="s">
        <v>60</v>
      </c>
      <c r="B25" s="50">
        <f t="shared" si="0"/>
        <v>100.81</v>
      </c>
      <c r="C25" s="52">
        <f t="shared" si="1"/>
        <v>100.81</v>
      </c>
      <c r="D25" s="52">
        <v>100.81</v>
      </c>
      <c r="E25" s="52"/>
      <c r="F25" s="52"/>
      <c r="G25" s="52"/>
      <c r="H25" s="52"/>
      <c r="I25" s="50"/>
    </row>
    <row r="26" ht="15.75" customHeight="1" spans="1:9">
      <c r="A26" s="62" t="s">
        <v>61</v>
      </c>
      <c r="B26" s="50">
        <f t="shared" si="0"/>
        <v>50.41</v>
      </c>
      <c r="C26" s="52">
        <f t="shared" si="1"/>
        <v>50.41</v>
      </c>
      <c r="D26" s="52">
        <v>50.41</v>
      </c>
      <c r="E26" s="52"/>
      <c r="F26" s="52"/>
      <c r="G26" s="52"/>
      <c r="H26" s="52"/>
      <c r="I26" s="50"/>
    </row>
    <row r="27" ht="15.75" customHeight="1" spans="1:9">
      <c r="A27" s="63" t="s">
        <v>62</v>
      </c>
      <c r="B27" s="50">
        <f t="shared" si="0"/>
        <v>4.41</v>
      </c>
      <c r="C27" s="52">
        <f t="shared" si="1"/>
        <v>4.41</v>
      </c>
      <c r="D27" s="52">
        <f>D28</f>
        <v>4.41</v>
      </c>
      <c r="E27" s="52"/>
      <c r="F27" s="52"/>
      <c r="G27" s="52"/>
      <c r="H27" s="52"/>
      <c r="I27" s="50"/>
    </row>
    <row r="28" ht="15.75" customHeight="1" spans="1:9">
      <c r="A28" s="63" t="s">
        <v>63</v>
      </c>
      <c r="B28" s="50">
        <f t="shared" si="0"/>
        <v>4.41</v>
      </c>
      <c r="C28" s="52">
        <f t="shared" si="1"/>
        <v>4.41</v>
      </c>
      <c r="D28" s="52">
        <v>4.41</v>
      </c>
      <c r="E28" s="52"/>
      <c r="F28" s="52"/>
      <c r="G28" s="52"/>
      <c r="H28" s="52"/>
      <c r="I28" s="50"/>
    </row>
    <row r="29" spans="1:9">
      <c r="A29" s="60" t="s">
        <v>13</v>
      </c>
      <c r="B29" s="50">
        <f t="shared" ref="B29:B54" si="3">C29+F29+G29+H29+I29</f>
        <v>52.81</v>
      </c>
      <c r="C29" s="52">
        <f t="shared" ref="C29:C54" si="4">SUM(D29:E29)</f>
        <v>52.81</v>
      </c>
      <c r="D29" s="52">
        <f>D30+D33</f>
        <v>52.81</v>
      </c>
      <c r="E29" s="52"/>
      <c r="F29" s="52"/>
      <c r="G29" s="52"/>
      <c r="H29" s="52"/>
      <c r="I29" s="50"/>
    </row>
    <row r="30" spans="1:9">
      <c r="A30" s="61" t="s">
        <v>64</v>
      </c>
      <c r="B30" s="50">
        <f t="shared" si="3"/>
        <v>7.45</v>
      </c>
      <c r="C30" s="52">
        <f t="shared" si="4"/>
        <v>7.45</v>
      </c>
      <c r="D30" s="52">
        <f>D31+D32</f>
        <v>7.45</v>
      </c>
      <c r="E30" s="52"/>
      <c r="F30" s="52"/>
      <c r="G30" s="52"/>
      <c r="H30" s="52"/>
      <c r="I30" s="50"/>
    </row>
    <row r="31" spans="1:9">
      <c r="A31" s="62" t="s">
        <v>65</v>
      </c>
      <c r="B31" s="50">
        <f t="shared" si="3"/>
        <v>0</v>
      </c>
      <c r="C31" s="52">
        <f t="shared" si="4"/>
        <v>0</v>
      </c>
      <c r="D31" s="52"/>
      <c r="E31" s="52"/>
      <c r="F31" s="52"/>
      <c r="G31" s="52"/>
      <c r="H31" s="52"/>
      <c r="I31" s="50"/>
    </row>
    <row r="32" spans="1:9">
      <c r="A32" s="62" t="s">
        <v>66</v>
      </c>
      <c r="B32" s="50">
        <f t="shared" si="3"/>
        <v>7.45</v>
      </c>
      <c r="C32" s="52">
        <f t="shared" si="4"/>
        <v>7.45</v>
      </c>
      <c r="D32" s="52">
        <v>7.45</v>
      </c>
      <c r="E32" s="52"/>
      <c r="F32" s="52"/>
      <c r="G32" s="52"/>
      <c r="H32" s="52"/>
      <c r="I32" s="50"/>
    </row>
    <row r="33" spans="1:9">
      <c r="A33" s="61" t="s">
        <v>67</v>
      </c>
      <c r="B33" s="50">
        <f t="shared" si="3"/>
        <v>45.36</v>
      </c>
      <c r="C33" s="52">
        <f t="shared" si="4"/>
        <v>45.36</v>
      </c>
      <c r="D33" s="52">
        <f>D34+D35</f>
        <v>45.36</v>
      </c>
      <c r="E33" s="52"/>
      <c r="F33" s="52"/>
      <c r="G33" s="52"/>
      <c r="H33" s="52"/>
      <c r="I33" s="50"/>
    </row>
    <row r="34" spans="1:9">
      <c r="A34" s="61" t="s">
        <v>68</v>
      </c>
      <c r="B34" s="50">
        <f t="shared" si="3"/>
        <v>14.97</v>
      </c>
      <c r="C34" s="52">
        <f t="shared" si="4"/>
        <v>14.97</v>
      </c>
      <c r="D34" s="52">
        <v>14.97</v>
      </c>
      <c r="E34" s="52"/>
      <c r="F34" s="52"/>
      <c r="G34" s="52"/>
      <c r="H34" s="52"/>
      <c r="I34" s="50"/>
    </row>
    <row r="35" spans="1:9">
      <c r="A35" s="61" t="s">
        <v>69</v>
      </c>
      <c r="B35" s="50">
        <f t="shared" si="3"/>
        <v>30.39</v>
      </c>
      <c r="C35" s="52">
        <f t="shared" si="4"/>
        <v>30.39</v>
      </c>
      <c r="D35" s="52">
        <v>30.39</v>
      </c>
      <c r="E35" s="52"/>
      <c r="F35" s="52"/>
      <c r="G35" s="52"/>
      <c r="H35" s="52"/>
      <c r="I35" s="50"/>
    </row>
    <row r="36" spans="1:9">
      <c r="A36" s="60" t="s">
        <v>15</v>
      </c>
      <c r="B36" s="50">
        <f t="shared" si="3"/>
        <v>450.54</v>
      </c>
      <c r="C36" s="52">
        <f t="shared" si="4"/>
        <v>271.26</v>
      </c>
      <c r="D36" s="52">
        <f t="shared" ref="D36:I36" si="5">D37+D40+D42+D46</f>
        <v>271.26</v>
      </c>
      <c r="E36" s="52">
        <f t="shared" si="5"/>
        <v>0</v>
      </c>
      <c r="F36" s="52">
        <f t="shared" si="5"/>
        <v>179.28</v>
      </c>
      <c r="G36" s="52">
        <f t="shared" si="5"/>
        <v>0</v>
      </c>
      <c r="H36" s="52">
        <f t="shared" si="5"/>
        <v>0</v>
      </c>
      <c r="I36" s="52">
        <f t="shared" si="5"/>
        <v>0</v>
      </c>
    </row>
    <row r="37" spans="1:9">
      <c r="A37" s="61" t="s">
        <v>70</v>
      </c>
      <c r="B37" s="50">
        <f t="shared" si="3"/>
        <v>216.48</v>
      </c>
      <c r="C37" s="52">
        <f t="shared" si="4"/>
        <v>216.48</v>
      </c>
      <c r="D37" s="52">
        <f>D38+D39</f>
        <v>216.48</v>
      </c>
      <c r="E37" s="52"/>
      <c r="F37" s="52"/>
      <c r="G37" s="52"/>
      <c r="H37" s="52"/>
      <c r="I37" s="50"/>
    </row>
    <row r="38" spans="1:9">
      <c r="A38" s="62" t="s">
        <v>46</v>
      </c>
      <c r="B38" s="50">
        <f t="shared" si="3"/>
        <v>0</v>
      </c>
      <c r="C38" s="52">
        <f t="shared" si="4"/>
        <v>0</v>
      </c>
      <c r="D38" s="52"/>
      <c r="E38" s="52"/>
      <c r="F38" s="52"/>
      <c r="G38" s="52"/>
      <c r="H38" s="52"/>
      <c r="I38" s="50"/>
    </row>
    <row r="39" spans="1:9">
      <c r="A39" s="62" t="s">
        <v>50</v>
      </c>
      <c r="B39" s="50">
        <f t="shared" si="3"/>
        <v>216.48</v>
      </c>
      <c r="C39" s="52">
        <f t="shared" si="4"/>
        <v>216.48</v>
      </c>
      <c r="D39" s="52">
        <v>216.48</v>
      </c>
      <c r="E39" s="52"/>
      <c r="F39" s="52"/>
      <c r="G39" s="52"/>
      <c r="H39" s="52"/>
      <c r="I39" s="50"/>
    </row>
    <row r="40" spans="1:9">
      <c r="A40" s="61" t="s">
        <v>71</v>
      </c>
      <c r="B40" s="50">
        <f t="shared" si="3"/>
        <v>24.41</v>
      </c>
      <c r="C40" s="52">
        <f t="shared" si="4"/>
        <v>24.41</v>
      </c>
      <c r="D40" s="52">
        <f>D41</f>
        <v>24.41</v>
      </c>
      <c r="E40" s="52"/>
      <c r="F40" s="52"/>
      <c r="G40" s="52"/>
      <c r="H40" s="52"/>
      <c r="I40" s="50"/>
    </row>
    <row r="41" spans="1:9">
      <c r="A41" s="62" t="s">
        <v>72</v>
      </c>
      <c r="B41" s="50">
        <f t="shared" si="3"/>
        <v>24.41</v>
      </c>
      <c r="C41" s="52">
        <f t="shared" si="4"/>
        <v>24.41</v>
      </c>
      <c r="D41" s="52">
        <v>24.41</v>
      </c>
      <c r="E41" s="52"/>
      <c r="F41" s="52"/>
      <c r="G41" s="52"/>
      <c r="H41" s="52"/>
      <c r="I41" s="50"/>
    </row>
    <row r="42" spans="1:9">
      <c r="A42" s="61" t="s">
        <v>73</v>
      </c>
      <c r="B42" s="50">
        <f t="shared" si="3"/>
        <v>30.37</v>
      </c>
      <c r="C42" s="52">
        <f t="shared" si="4"/>
        <v>30.37</v>
      </c>
      <c r="D42" s="52">
        <f>D43+D44+D45</f>
        <v>30.37</v>
      </c>
      <c r="E42" s="52"/>
      <c r="F42" s="52"/>
      <c r="G42" s="52"/>
      <c r="H42" s="52"/>
      <c r="I42" s="50"/>
    </row>
    <row r="43" spans="1:9">
      <c r="A43" s="62" t="s">
        <v>74</v>
      </c>
      <c r="B43" s="50">
        <f t="shared" si="3"/>
        <v>8.66</v>
      </c>
      <c r="C43" s="52">
        <f t="shared" si="4"/>
        <v>8.66</v>
      </c>
      <c r="D43" s="52">
        <v>8.66</v>
      </c>
      <c r="E43" s="52"/>
      <c r="F43" s="52"/>
      <c r="G43" s="52"/>
      <c r="H43" s="52"/>
      <c r="I43" s="50"/>
    </row>
    <row r="44" spans="1:9">
      <c r="A44" s="62" t="s">
        <v>75</v>
      </c>
      <c r="B44" s="50">
        <f t="shared" si="3"/>
        <v>21.71</v>
      </c>
      <c r="C44" s="52">
        <f t="shared" si="4"/>
        <v>21.71</v>
      </c>
      <c r="D44" s="52">
        <v>21.71</v>
      </c>
      <c r="E44" s="52"/>
      <c r="F44" s="52"/>
      <c r="G44" s="52"/>
      <c r="H44" s="52"/>
      <c r="I44" s="50"/>
    </row>
    <row r="45" spans="1:9">
      <c r="A45" s="62" t="s">
        <v>76</v>
      </c>
      <c r="B45" s="50">
        <f t="shared" si="3"/>
        <v>0</v>
      </c>
      <c r="C45" s="52">
        <f t="shared" si="4"/>
        <v>0</v>
      </c>
      <c r="D45" s="52"/>
      <c r="E45" s="52"/>
      <c r="F45" s="52"/>
      <c r="G45" s="52"/>
      <c r="H45" s="52"/>
      <c r="I45" s="50"/>
    </row>
    <row r="46" spans="1:9">
      <c r="A46" s="64" t="s">
        <v>77</v>
      </c>
      <c r="B46" s="50">
        <f t="shared" si="3"/>
        <v>179.28</v>
      </c>
      <c r="C46" s="52">
        <f t="shared" si="4"/>
        <v>0</v>
      </c>
      <c r="D46" s="52">
        <f t="shared" ref="D46:D49" si="6">D47</f>
        <v>0</v>
      </c>
      <c r="E46" s="52"/>
      <c r="F46" s="52">
        <f>F47</f>
        <v>179.28</v>
      </c>
      <c r="G46" s="52"/>
      <c r="H46" s="52"/>
      <c r="I46" s="50"/>
    </row>
    <row r="47" ht="14.25" spans="1:9">
      <c r="A47" s="65" t="s">
        <v>78</v>
      </c>
      <c r="B47" s="50">
        <f t="shared" si="3"/>
        <v>179.28</v>
      </c>
      <c r="C47" s="52">
        <f t="shared" si="4"/>
        <v>0</v>
      </c>
      <c r="D47" s="52"/>
      <c r="E47" s="52"/>
      <c r="F47" s="52">
        <v>179.28</v>
      </c>
      <c r="G47" s="52"/>
      <c r="H47" s="52"/>
      <c r="I47" s="50"/>
    </row>
    <row r="48" spans="1:9">
      <c r="A48" s="66" t="s">
        <v>17</v>
      </c>
      <c r="B48" s="50">
        <f t="shared" si="3"/>
        <v>72.46</v>
      </c>
      <c r="C48" s="52">
        <f t="shared" si="4"/>
        <v>72.46</v>
      </c>
      <c r="D48" s="52">
        <f t="shared" si="6"/>
        <v>72.46</v>
      </c>
      <c r="E48" s="52"/>
      <c r="F48" s="52"/>
      <c r="G48" s="52"/>
      <c r="H48" s="52"/>
      <c r="I48" s="50"/>
    </row>
    <row r="49" spans="1:9">
      <c r="A49" s="66" t="s">
        <v>79</v>
      </c>
      <c r="B49" s="50">
        <f t="shared" si="3"/>
        <v>72.46</v>
      </c>
      <c r="C49" s="52">
        <f t="shared" si="4"/>
        <v>72.46</v>
      </c>
      <c r="D49" s="52">
        <f t="shared" si="6"/>
        <v>72.46</v>
      </c>
      <c r="E49" s="52"/>
      <c r="F49" s="52"/>
      <c r="G49" s="52"/>
      <c r="H49" s="52"/>
      <c r="I49" s="50"/>
    </row>
    <row r="50" spans="1:9">
      <c r="A50" s="66" t="s">
        <v>80</v>
      </c>
      <c r="B50" s="50">
        <f t="shared" si="3"/>
        <v>72.46</v>
      </c>
      <c r="C50" s="52">
        <f t="shared" si="4"/>
        <v>72.46</v>
      </c>
      <c r="D50" s="52">
        <v>72.46</v>
      </c>
      <c r="E50" s="52"/>
      <c r="F50" s="52"/>
      <c r="G50" s="52"/>
      <c r="H50" s="52"/>
      <c r="I50" s="50"/>
    </row>
    <row r="51" spans="1:9">
      <c r="A51" s="66"/>
      <c r="B51" s="50">
        <f t="shared" si="3"/>
        <v>0</v>
      </c>
      <c r="C51" s="52">
        <f t="shared" si="4"/>
        <v>0</v>
      </c>
      <c r="D51" s="52"/>
      <c r="E51" s="52"/>
      <c r="F51" s="52"/>
      <c r="G51" s="52"/>
      <c r="H51" s="52"/>
      <c r="I51" s="50"/>
    </row>
    <row r="52" spans="1:9">
      <c r="A52" s="66"/>
      <c r="B52" s="50">
        <f t="shared" si="3"/>
        <v>0</v>
      </c>
      <c r="C52" s="52">
        <f t="shared" si="4"/>
        <v>0</v>
      </c>
      <c r="D52" s="52"/>
      <c r="E52" s="52"/>
      <c r="F52" s="52"/>
      <c r="G52" s="52"/>
      <c r="H52" s="52"/>
      <c r="I52" s="50"/>
    </row>
    <row r="53" spans="1:9">
      <c r="A53" s="66"/>
      <c r="B53" s="50">
        <f t="shared" si="3"/>
        <v>0</v>
      </c>
      <c r="C53" s="52">
        <f t="shared" si="4"/>
        <v>0</v>
      </c>
      <c r="D53" s="52"/>
      <c r="E53" s="52"/>
      <c r="F53" s="52"/>
      <c r="G53" s="52"/>
      <c r="H53" s="52"/>
      <c r="I53" s="50"/>
    </row>
    <row r="54" spans="1:9">
      <c r="A54" s="67" t="s">
        <v>34</v>
      </c>
      <c r="B54" s="50">
        <f t="shared" si="3"/>
        <v>1191.42</v>
      </c>
      <c r="C54" s="52">
        <f t="shared" si="4"/>
        <v>981.52</v>
      </c>
      <c r="D54" s="52">
        <f>D6+D14+D19+D29+D36+D48</f>
        <v>903.52</v>
      </c>
      <c r="E54" s="52">
        <f>E6+E14+E19+E29+E36+E48</f>
        <v>78</v>
      </c>
      <c r="F54" s="52">
        <f>F6+F14+F19+F29+F36+F48</f>
        <v>209.9</v>
      </c>
      <c r="G54" s="52">
        <f>G6+G14+G19+G29+G36+G48</f>
        <v>0</v>
      </c>
      <c r="H54" s="52">
        <f>H6+H14+H19+H29+H36+H48</f>
        <v>0</v>
      </c>
      <c r="I54" s="5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topLeftCell="A6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89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68" customFormat="1" ht="36" customHeight="1" spans="1:6">
      <c r="A5" s="69" t="s">
        <v>4</v>
      </c>
      <c r="B5" s="69" t="s">
        <v>5</v>
      </c>
      <c r="C5" s="69" t="s">
        <v>4</v>
      </c>
      <c r="D5" s="69" t="s">
        <v>34</v>
      </c>
      <c r="E5" s="69" t="s">
        <v>90</v>
      </c>
      <c r="F5" s="69" t="s">
        <v>91</v>
      </c>
    </row>
    <row r="6" ht="21.75" customHeight="1" spans="1:6">
      <c r="A6" s="35" t="s">
        <v>6</v>
      </c>
      <c r="B6" s="35">
        <f>SUM(B7:B8)</f>
        <v>1191.42</v>
      </c>
      <c r="C6" s="70" t="s">
        <v>7</v>
      </c>
      <c r="D6" s="35">
        <v>269.53</v>
      </c>
      <c r="E6" s="35">
        <v>269.53</v>
      </c>
      <c r="F6" s="71"/>
    </row>
    <row r="7" ht="21.75" customHeight="1" spans="1:6">
      <c r="A7" s="72" t="s">
        <v>8</v>
      </c>
      <c r="B7" s="35">
        <v>1191.42</v>
      </c>
      <c r="C7" s="70" t="s">
        <v>9</v>
      </c>
      <c r="D7" s="35">
        <v>51.07</v>
      </c>
      <c r="E7" s="35">
        <v>51.07</v>
      </c>
      <c r="F7" s="71"/>
    </row>
    <row r="8" ht="21.75" customHeight="1" spans="1:6">
      <c r="A8" s="72" t="s">
        <v>10</v>
      </c>
      <c r="B8" s="35"/>
      <c r="C8" s="70" t="s">
        <v>11</v>
      </c>
      <c r="D8" s="35">
        <v>295.01</v>
      </c>
      <c r="E8" s="35">
        <v>295.01</v>
      </c>
      <c r="F8" s="71"/>
    </row>
    <row r="9" ht="21.75" customHeight="1" spans="1:6">
      <c r="A9" s="35" t="s">
        <v>12</v>
      </c>
      <c r="B9" s="35"/>
      <c r="C9" s="70" t="s">
        <v>13</v>
      </c>
      <c r="D9" s="35">
        <v>52.81</v>
      </c>
      <c r="E9" s="35">
        <v>52.81</v>
      </c>
      <c r="F9" s="71"/>
    </row>
    <row r="10" ht="21.75" customHeight="1" spans="1:6">
      <c r="A10" s="35" t="s">
        <v>14</v>
      </c>
      <c r="B10" s="35"/>
      <c r="C10" s="70" t="s">
        <v>15</v>
      </c>
      <c r="D10" s="35">
        <v>450.54</v>
      </c>
      <c r="E10" s="35">
        <v>450.54</v>
      </c>
      <c r="F10" s="71"/>
    </row>
    <row r="11" ht="21.75" customHeight="1" spans="1:6">
      <c r="A11" s="35" t="s">
        <v>16</v>
      </c>
      <c r="B11" s="35"/>
      <c r="C11" s="73" t="s">
        <v>17</v>
      </c>
      <c r="D11" s="35">
        <v>72.46</v>
      </c>
      <c r="E11" s="35">
        <v>72.46</v>
      </c>
      <c r="F11" s="71"/>
    </row>
    <row r="12" ht="21.75" customHeight="1" spans="1:6">
      <c r="A12" s="35" t="s">
        <v>18</v>
      </c>
      <c r="B12" s="35"/>
      <c r="C12" s="35"/>
      <c r="D12" s="35"/>
      <c r="E12" s="71"/>
      <c r="F12" s="71"/>
    </row>
    <row r="13" ht="21.75" customHeight="1" spans="1:6">
      <c r="A13" s="35" t="s">
        <v>19</v>
      </c>
      <c r="B13" s="35"/>
      <c r="C13" s="35"/>
      <c r="D13" s="35"/>
      <c r="E13" s="71"/>
      <c r="F13" s="71"/>
    </row>
    <row r="14" ht="21.75" customHeight="1" spans="1:6">
      <c r="A14" s="35" t="s">
        <v>20</v>
      </c>
      <c r="B14" s="35"/>
      <c r="C14" s="35"/>
      <c r="D14" s="35"/>
      <c r="E14" s="71"/>
      <c r="F14" s="71"/>
    </row>
    <row r="15" ht="21.75" customHeight="1" spans="1:6">
      <c r="A15" s="35"/>
      <c r="B15" s="71"/>
      <c r="C15" s="35"/>
      <c r="D15" s="71">
        <f t="shared" ref="D15:D20" si="0">E15+F15</f>
        <v>0</v>
      </c>
      <c r="E15" s="71"/>
      <c r="F15" s="71"/>
    </row>
    <row r="16" ht="21.75" customHeight="1" spans="1:6">
      <c r="A16" s="36" t="s">
        <v>21</v>
      </c>
      <c r="B16" s="74">
        <f>B6+B9</f>
        <v>1191.42</v>
      </c>
      <c r="C16" s="36" t="s">
        <v>22</v>
      </c>
      <c r="D16" s="71">
        <f t="shared" si="0"/>
        <v>1191.42</v>
      </c>
      <c r="E16" s="71">
        <f>SUM(E6:E15)</f>
        <v>1191.42</v>
      </c>
      <c r="F16" s="71"/>
    </row>
    <row r="17" ht="21.75" customHeight="1" spans="1:6">
      <c r="A17" s="38" t="s">
        <v>25</v>
      </c>
      <c r="B17" s="71"/>
      <c r="C17" s="38" t="s">
        <v>24</v>
      </c>
      <c r="D17" s="71">
        <f t="shared" si="0"/>
        <v>0</v>
      </c>
      <c r="E17" s="71"/>
      <c r="F17" s="71"/>
    </row>
    <row r="18" ht="21.75" customHeight="1" spans="1:6">
      <c r="A18" s="38" t="s">
        <v>92</v>
      </c>
      <c r="B18" s="71"/>
      <c r="C18" s="35"/>
      <c r="D18" s="71">
        <f t="shared" si="0"/>
        <v>0</v>
      </c>
      <c r="E18" s="71"/>
      <c r="F18" s="71"/>
    </row>
    <row r="19" ht="21.75" customHeight="1" spans="1:6">
      <c r="A19" s="38" t="s">
        <v>93</v>
      </c>
      <c r="B19" s="71"/>
      <c r="C19" s="35"/>
      <c r="D19" s="71">
        <f t="shared" si="0"/>
        <v>0</v>
      </c>
      <c r="E19" s="71"/>
      <c r="F19" s="71"/>
    </row>
    <row r="20" ht="21.75" customHeight="1" spans="1:6">
      <c r="A20" s="36" t="s">
        <v>26</v>
      </c>
      <c r="B20" s="74">
        <f>B16+B17+B18+B19</f>
        <v>1191.42</v>
      </c>
      <c r="C20" s="36" t="s">
        <v>27</v>
      </c>
      <c r="D20" s="71">
        <f t="shared" si="0"/>
        <v>1191.42</v>
      </c>
      <c r="E20" s="71">
        <f t="shared" ref="E20:F20" si="1">E16+E17</f>
        <v>1191.42</v>
      </c>
      <c r="F20" s="71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4"/>
  <sheetViews>
    <sheetView showZeros="0" workbookViewId="0">
      <pane ySplit="5" topLeftCell="A33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16384" width="9" style="42"/>
  </cols>
  <sheetData>
    <row r="2" ht="25.5" spans="1:6">
      <c r="A2" s="56" t="s">
        <v>94</v>
      </c>
      <c r="B2" s="56"/>
      <c r="C2" s="56"/>
      <c r="D2" s="56"/>
      <c r="E2" s="56"/>
      <c r="F2" s="56"/>
    </row>
    <row r="3" ht="24.75" customHeight="1" spans="6:6">
      <c r="F3" s="57" t="s">
        <v>1</v>
      </c>
    </row>
    <row r="4" s="41" customFormat="1" ht="21.75" customHeight="1" spans="1:6">
      <c r="A4" s="45" t="s">
        <v>29</v>
      </c>
      <c r="B4" s="45" t="s">
        <v>30</v>
      </c>
      <c r="C4" s="45" t="s">
        <v>82</v>
      </c>
      <c r="D4" s="45"/>
      <c r="E4" s="45"/>
      <c r="F4" s="58" t="s">
        <v>83</v>
      </c>
    </row>
    <row r="5" s="41" customFormat="1" ht="27" customHeight="1" spans="1:6">
      <c r="A5" s="58"/>
      <c r="B5" s="58"/>
      <c r="C5" s="58" t="s">
        <v>34</v>
      </c>
      <c r="D5" s="58" t="s">
        <v>87</v>
      </c>
      <c r="E5" s="58" t="s">
        <v>88</v>
      </c>
      <c r="F5" s="59"/>
    </row>
    <row r="6" ht="18" customHeight="1" spans="1:6">
      <c r="A6" s="60" t="s">
        <v>7</v>
      </c>
      <c r="B6" s="50">
        <f t="shared" ref="B6:B54" si="0">C6+F6+G6+H6+I6</f>
        <v>269.53</v>
      </c>
      <c r="C6" s="52">
        <f t="shared" ref="C6:C54" si="1">SUM(D6:E6)</f>
        <v>238.91</v>
      </c>
      <c r="D6" s="52">
        <f t="shared" ref="D6:F6" si="2">D7+D11</f>
        <v>160.91</v>
      </c>
      <c r="E6" s="52">
        <f t="shared" si="2"/>
        <v>78</v>
      </c>
      <c r="F6" s="52">
        <f t="shared" si="2"/>
        <v>30.62</v>
      </c>
    </row>
    <row r="7" ht="18" customHeight="1" spans="1:6">
      <c r="A7" s="61" t="s">
        <v>45</v>
      </c>
      <c r="B7" s="50">
        <f t="shared" si="0"/>
        <v>269.53</v>
      </c>
      <c r="C7" s="52">
        <f t="shared" si="1"/>
        <v>238.91</v>
      </c>
      <c r="D7" s="52">
        <f t="shared" ref="D7:F7" si="3">D8+D9+D10</f>
        <v>160.91</v>
      </c>
      <c r="E7" s="52">
        <f t="shared" si="3"/>
        <v>78</v>
      </c>
      <c r="F7" s="52">
        <f t="shared" si="3"/>
        <v>30.62</v>
      </c>
    </row>
    <row r="8" ht="18" customHeight="1" spans="1:6">
      <c r="A8" s="62" t="s">
        <v>46</v>
      </c>
      <c r="B8" s="50">
        <f t="shared" si="0"/>
        <v>269.53</v>
      </c>
      <c r="C8" s="52">
        <f t="shared" si="1"/>
        <v>238.91</v>
      </c>
      <c r="D8" s="52">
        <v>160.91</v>
      </c>
      <c r="E8" s="52">
        <v>78</v>
      </c>
      <c r="F8" s="52">
        <v>30.62</v>
      </c>
    </row>
    <row r="9" ht="18" customHeight="1" spans="1:6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</row>
    <row r="10" ht="18" customHeight="1" spans="1:6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</row>
    <row r="11" ht="18" customHeight="1" spans="1:6">
      <c r="A11" s="61" t="s">
        <v>49</v>
      </c>
      <c r="B11" s="50">
        <f t="shared" si="0"/>
        <v>0</v>
      </c>
      <c r="C11" s="52">
        <f t="shared" si="1"/>
        <v>0</v>
      </c>
      <c r="D11" s="52">
        <f>D12+D13</f>
        <v>0</v>
      </c>
      <c r="E11" s="52"/>
      <c r="F11" s="52"/>
    </row>
    <row r="12" ht="18" customHeight="1" spans="1:6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</row>
    <row r="13" ht="18" customHeight="1" spans="1:6">
      <c r="A13" s="62" t="s">
        <v>50</v>
      </c>
      <c r="B13" s="50">
        <f t="shared" si="0"/>
        <v>0</v>
      </c>
      <c r="C13" s="52">
        <f t="shared" si="1"/>
        <v>0</v>
      </c>
      <c r="D13" s="52"/>
      <c r="E13" s="52"/>
      <c r="F13" s="52"/>
    </row>
    <row r="14" ht="18" customHeight="1" spans="1:6">
      <c r="A14" s="60" t="s">
        <v>9</v>
      </c>
      <c r="B14" s="50">
        <f t="shared" si="0"/>
        <v>51.07</v>
      </c>
      <c r="C14" s="52">
        <f t="shared" si="1"/>
        <v>51.07</v>
      </c>
      <c r="D14" s="52">
        <f>D15+D17</f>
        <v>51.07</v>
      </c>
      <c r="E14" s="52"/>
      <c r="F14" s="52"/>
    </row>
    <row r="15" ht="18" customHeight="1" spans="1:6">
      <c r="A15" s="61" t="s">
        <v>51</v>
      </c>
      <c r="B15" s="50">
        <f t="shared" si="0"/>
        <v>8.15</v>
      </c>
      <c r="C15" s="52">
        <f t="shared" si="1"/>
        <v>8.15</v>
      </c>
      <c r="D15" s="52">
        <f t="shared" ref="D15:D20" si="4">D16</f>
        <v>8.15</v>
      </c>
      <c r="E15" s="52"/>
      <c r="F15" s="52"/>
    </row>
    <row r="16" ht="18" customHeight="1" spans="1:6">
      <c r="A16" s="62" t="s">
        <v>52</v>
      </c>
      <c r="B16" s="50">
        <f t="shared" si="0"/>
        <v>8.15</v>
      </c>
      <c r="C16" s="52">
        <f t="shared" si="1"/>
        <v>8.15</v>
      </c>
      <c r="D16" s="52">
        <v>8.15</v>
      </c>
      <c r="E16" s="52"/>
      <c r="F16" s="52"/>
    </row>
    <row r="17" ht="18" customHeight="1" spans="1:6">
      <c r="A17" s="61" t="s">
        <v>53</v>
      </c>
      <c r="B17" s="50">
        <f t="shared" si="0"/>
        <v>42.92</v>
      </c>
      <c r="C17" s="52">
        <f t="shared" si="1"/>
        <v>42.92</v>
      </c>
      <c r="D17" s="52">
        <f t="shared" si="4"/>
        <v>42.92</v>
      </c>
      <c r="E17" s="52"/>
      <c r="F17" s="52"/>
    </row>
    <row r="18" ht="18" customHeight="1" spans="1:6">
      <c r="A18" s="61" t="s">
        <v>54</v>
      </c>
      <c r="B18" s="50">
        <f t="shared" si="0"/>
        <v>42.92</v>
      </c>
      <c r="C18" s="52">
        <f t="shared" si="1"/>
        <v>42.92</v>
      </c>
      <c r="D18" s="52">
        <v>42.92</v>
      </c>
      <c r="E18" s="52"/>
      <c r="F18" s="52"/>
    </row>
    <row r="19" ht="18" customHeight="1" spans="1:6">
      <c r="A19" s="60" t="s">
        <v>11</v>
      </c>
      <c r="B19" s="50">
        <f t="shared" si="0"/>
        <v>295.01</v>
      </c>
      <c r="C19" s="52">
        <f t="shared" si="1"/>
        <v>295.01</v>
      </c>
      <c r="D19" s="52">
        <f>D20+D22+D27</f>
        <v>295.01</v>
      </c>
      <c r="E19" s="52"/>
      <c r="F19" s="52"/>
    </row>
    <row r="20" ht="18" customHeight="1" spans="1:6">
      <c r="A20" s="61" t="s">
        <v>55</v>
      </c>
      <c r="B20" s="50">
        <f t="shared" si="0"/>
        <v>20.9</v>
      </c>
      <c r="C20" s="52">
        <f t="shared" si="1"/>
        <v>20.9</v>
      </c>
      <c r="D20" s="52">
        <f t="shared" si="4"/>
        <v>20.9</v>
      </c>
      <c r="E20" s="52"/>
      <c r="F20" s="52"/>
    </row>
    <row r="21" ht="18" customHeight="1" spans="1:6">
      <c r="A21" s="62" t="s">
        <v>56</v>
      </c>
      <c r="B21" s="50">
        <f t="shared" si="0"/>
        <v>20.9</v>
      </c>
      <c r="C21" s="52">
        <f t="shared" si="1"/>
        <v>20.9</v>
      </c>
      <c r="D21" s="52">
        <v>20.9</v>
      </c>
      <c r="E21" s="52"/>
      <c r="F21" s="52"/>
    </row>
    <row r="22" spans="1:6">
      <c r="A22" s="61" t="s">
        <v>57</v>
      </c>
      <c r="B22" s="50">
        <f t="shared" si="0"/>
        <v>269.7</v>
      </c>
      <c r="C22" s="52">
        <f t="shared" si="1"/>
        <v>269.7</v>
      </c>
      <c r="D22" s="52">
        <f>D23+D24+D25+D26</f>
        <v>269.7</v>
      </c>
      <c r="E22" s="52"/>
      <c r="F22" s="52"/>
    </row>
    <row r="23" spans="1:6">
      <c r="A23" s="62" t="s">
        <v>58</v>
      </c>
      <c r="B23" s="50">
        <f t="shared" si="0"/>
        <v>68.93</v>
      </c>
      <c r="C23" s="52">
        <f t="shared" si="1"/>
        <v>68.93</v>
      </c>
      <c r="D23" s="52">
        <v>68.93</v>
      </c>
      <c r="E23" s="52"/>
      <c r="F23" s="52"/>
    </row>
    <row r="24" spans="1:6">
      <c r="A24" s="62" t="s">
        <v>59</v>
      </c>
      <c r="B24" s="50">
        <f t="shared" si="0"/>
        <v>49.55</v>
      </c>
      <c r="C24" s="52">
        <f t="shared" si="1"/>
        <v>49.55</v>
      </c>
      <c r="D24" s="52">
        <v>49.55</v>
      </c>
      <c r="E24" s="52"/>
      <c r="F24" s="52"/>
    </row>
    <row r="25" spans="1:6">
      <c r="A25" s="61" t="s">
        <v>60</v>
      </c>
      <c r="B25" s="50">
        <f t="shared" si="0"/>
        <v>100.81</v>
      </c>
      <c r="C25" s="52">
        <f t="shared" si="1"/>
        <v>100.81</v>
      </c>
      <c r="D25" s="52">
        <v>100.81</v>
      </c>
      <c r="E25" s="52"/>
      <c r="F25" s="52"/>
    </row>
    <row r="26" spans="1:6">
      <c r="A26" s="62" t="s">
        <v>61</v>
      </c>
      <c r="B26" s="50">
        <f t="shared" si="0"/>
        <v>50.41</v>
      </c>
      <c r="C26" s="52">
        <f t="shared" si="1"/>
        <v>50.41</v>
      </c>
      <c r="D26" s="52">
        <v>50.41</v>
      </c>
      <c r="E26" s="52"/>
      <c r="F26" s="52"/>
    </row>
    <row r="27" spans="1:6">
      <c r="A27" s="63" t="s">
        <v>62</v>
      </c>
      <c r="B27" s="50">
        <f t="shared" si="0"/>
        <v>4.41</v>
      </c>
      <c r="C27" s="52">
        <f t="shared" si="1"/>
        <v>4.41</v>
      </c>
      <c r="D27" s="52">
        <f>D28</f>
        <v>4.41</v>
      </c>
      <c r="E27" s="52"/>
      <c r="F27" s="52"/>
    </row>
    <row r="28" spans="1:6">
      <c r="A28" s="63" t="s">
        <v>63</v>
      </c>
      <c r="B28" s="50">
        <f t="shared" si="0"/>
        <v>4.41</v>
      </c>
      <c r="C28" s="52">
        <f t="shared" si="1"/>
        <v>4.41</v>
      </c>
      <c r="D28" s="52">
        <v>4.41</v>
      </c>
      <c r="E28" s="52"/>
      <c r="F28" s="52"/>
    </row>
    <row r="29" spans="1:6">
      <c r="A29" s="60" t="s">
        <v>13</v>
      </c>
      <c r="B29" s="50">
        <f t="shared" si="0"/>
        <v>52.81</v>
      </c>
      <c r="C29" s="52">
        <f t="shared" si="1"/>
        <v>52.81</v>
      </c>
      <c r="D29" s="52">
        <f>D30+D33</f>
        <v>52.81</v>
      </c>
      <c r="E29" s="52"/>
      <c r="F29" s="52"/>
    </row>
    <row r="30" spans="1:6">
      <c r="A30" s="61" t="s">
        <v>64</v>
      </c>
      <c r="B30" s="50">
        <f t="shared" si="0"/>
        <v>7.45</v>
      </c>
      <c r="C30" s="52">
        <f t="shared" si="1"/>
        <v>7.45</v>
      </c>
      <c r="D30" s="52">
        <f>D31+D32</f>
        <v>7.45</v>
      </c>
      <c r="E30" s="52"/>
      <c r="F30" s="52"/>
    </row>
    <row r="31" spans="1:6">
      <c r="A31" s="62" t="s">
        <v>65</v>
      </c>
      <c r="B31" s="50">
        <f t="shared" si="0"/>
        <v>0</v>
      </c>
      <c r="C31" s="52">
        <f t="shared" si="1"/>
        <v>0</v>
      </c>
      <c r="D31" s="52"/>
      <c r="E31" s="52"/>
      <c r="F31" s="52"/>
    </row>
    <row r="32" spans="1:6">
      <c r="A32" s="62" t="s">
        <v>66</v>
      </c>
      <c r="B32" s="50">
        <f t="shared" si="0"/>
        <v>7.45</v>
      </c>
      <c r="C32" s="52">
        <f t="shared" si="1"/>
        <v>7.45</v>
      </c>
      <c r="D32" s="52">
        <v>7.45</v>
      </c>
      <c r="E32" s="52"/>
      <c r="F32" s="52"/>
    </row>
    <row r="33" spans="1:6">
      <c r="A33" s="61" t="s">
        <v>67</v>
      </c>
      <c r="B33" s="50">
        <f t="shared" si="0"/>
        <v>45.36</v>
      </c>
      <c r="C33" s="52">
        <f t="shared" si="1"/>
        <v>45.36</v>
      </c>
      <c r="D33" s="52">
        <f>D34+D35</f>
        <v>45.36</v>
      </c>
      <c r="E33" s="52"/>
      <c r="F33" s="52"/>
    </row>
    <row r="34" spans="1:6">
      <c r="A34" s="61" t="s">
        <v>68</v>
      </c>
      <c r="B34" s="50">
        <f t="shared" si="0"/>
        <v>14.97</v>
      </c>
      <c r="C34" s="52">
        <f t="shared" si="1"/>
        <v>14.97</v>
      </c>
      <c r="D34" s="52">
        <v>14.97</v>
      </c>
      <c r="E34" s="52"/>
      <c r="F34" s="52"/>
    </row>
    <row r="35" spans="1:6">
      <c r="A35" s="61" t="s">
        <v>69</v>
      </c>
      <c r="B35" s="50">
        <f t="shared" si="0"/>
        <v>30.39</v>
      </c>
      <c r="C35" s="52">
        <f t="shared" si="1"/>
        <v>30.39</v>
      </c>
      <c r="D35" s="52">
        <v>30.39</v>
      </c>
      <c r="E35" s="52"/>
      <c r="F35" s="52"/>
    </row>
    <row r="36" spans="1:6">
      <c r="A36" s="60" t="s">
        <v>15</v>
      </c>
      <c r="B36" s="50">
        <f t="shared" si="0"/>
        <v>450.54</v>
      </c>
      <c r="C36" s="52">
        <f t="shared" si="1"/>
        <v>271.26</v>
      </c>
      <c r="D36" s="52">
        <f>D37+D40+D42+D46</f>
        <v>271.26</v>
      </c>
      <c r="E36" s="52">
        <f>E37+E40+E42+E46</f>
        <v>0</v>
      </c>
      <c r="F36" s="52">
        <f>F37+F40+F42+F46</f>
        <v>179.28</v>
      </c>
    </row>
    <row r="37" spans="1:6">
      <c r="A37" s="61" t="s">
        <v>70</v>
      </c>
      <c r="B37" s="50">
        <f t="shared" si="0"/>
        <v>216.48</v>
      </c>
      <c r="C37" s="52">
        <f t="shared" si="1"/>
        <v>216.48</v>
      </c>
      <c r="D37" s="52">
        <f>D38+D39</f>
        <v>216.48</v>
      </c>
      <c r="E37" s="52"/>
      <c r="F37" s="52"/>
    </row>
    <row r="38" spans="1:6">
      <c r="A38" s="62" t="s">
        <v>46</v>
      </c>
      <c r="B38" s="50">
        <f t="shared" si="0"/>
        <v>0</v>
      </c>
      <c r="C38" s="52">
        <f t="shared" si="1"/>
        <v>0</v>
      </c>
      <c r="D38" s="52"/>
      <c r="E38" s="52"/>
      <c r="F38" s="52"/>
    </row>
    <row r="39" spans="1:6">
      <c r="A39" s="62" t="s">
        <v>50</v>
      </c>
      <c r="B39" s="50">
        <f t="shared" si="0"/>
        <v>216.48</v>
      </c>
      <c r="C39" s="52">
        <f t="shared" si="1"/>
        <v>216.48</v>
      </c>
      <c r="D39" s="52">
        <v>216.48</v>
      </c>
      <c r="E39" s="52"/>
      <c r="F39" s="52"/>
    </row>
    <row r="40" spans="1:6">
      <c r="A40" s="61" t="s">
        <v>71</v>
      </c>
      <c r="B40" s="50">
        <f t="shared" si="0"/>
        <v>24.41</v>
      </c>
      <c r="C40" s="52">
        <f t="shared" si="1"/>
        <v>24.41</v>
      </c>
      <c r="D40" s="52">
        <f>D41</f>
        <v>24.41</v>
      </c>
      <c r="E40" s="52"/>
      <c r="F40" s="52"/>
    </row>
    <row r="41" spans="1:6">
      <c r="A41" s="62" t="s">
        <v>72</v>
      </c>
      <c r="B41" s="50">
        <f t="shared" si="0"/>
        <v>24.41</v>
      </c>
      <c r="C41" s="52">
        <f t="shared" si="1"/>
        <v>24.41</v>
      </c>
      <c r="D41" s="52">
        <v>24.41</v>
      </c>
      <c r="E41" s="52"/>
      <c r="F41" s="52"/>
    </row>
    <row r="42" spans="1:6">
      <c r="A42" s="61" t="s">
        <v>73</v>
      </c>
      <c r="B42" s="50">
        <f t="shared" si="0"/>
        <v>30.37</v>
      </c>
      <c r="C42" s="52">
        <f t="shared" si="1"/>
        <v>30.37</v>
      </c>
      <c r="D42" s="52">
        <f>D43+D44+D45</f>
        <v>30.37</v>
      </c>
      <c r="E42" s="52"/>
      <c r="F42" s="52"/>
    </row>
    <row r="43" spans="1:6">
      <c r="A43" s="62" t="s">
        <v>74</v>
      </c>
      <c r="B43" s="50">
        <f t="shared" si="0"/>
        <v>8.66</v>
      </c>
      <c r="C43" s="52">
        <f t="shared" si="1"/>
        <v>8.66</v>
      </c>
      <c r="D43" s="52">
        <v>8.66</v>
      </c>
      <c r="E43" s="52"/>
      <c r="F43" s="52"/>
    </row>
    <row r="44" spans="1:6">
      <c r="A44" s="62" t="s">
        <v>75</v>
      </c>
      <c r="B44" s="50">
        <f t="shared" si="0"/>
        <v>21.71</v>
      </c>
      <c r="C44" s="52">
        <f t="shared" si="1"/>
        <v>21.71</v>
      </c>
      <c r="D44" s="52">
        <v>21.71</v>
      </c>
      <c r="E44" s="52"/>
      <c r="F44" s="52"/>
    </row>
    <row r="45" spans="1:6">
      <c r="A45" s="62" t="s">
        <v>76</v>
      </c>
      <c r="B45" s="50">
        <f t="shared" si="0"/>
        <v>0</v>
      </c>
      <c r="C45" s="52">
        <f t="shared" si="1"/>
        <v>0</v>
      </c>
      <c r="D45" s="52"/>
      <c r="E45" s="52"/>
      <c r="F45" s="52"/>
    </row>
    <row r="46" spans="1:6">
      <c r="A46" s="64" t="s">
        <v>77</v>
      </c>
      <c r="B46" s="50">
        <f t="shared" si="0"/>
        <v>179.28</v>
      </c>
      <c r="C46" s="52">
        <f t="shared" si="1"/>
        <v>0</v>
      </c>
      <c r="D46" s="52">
        <f t="shared" ref="D46:D49" si="5">D47</f>
        <v>0</v>
      </c>
      <c r="E46" s="52"/>
      <c r="F46" s="52">
        <f>F47</f>
        <v>179.28</v>
      </c>
    </row>
    <row r="47" ht="14.25" spans="1:6">
      <c r="A47" s="65" t="s">
        <v>78</v>
      </c>
      <c r="B47" s="50">
        <f t="shared" si="0"/>
        <v>179.28</v>
      </c>
      <c r="C47" s="52">
        <f t="shared" si="1"/>
        <v>0</v>
      </c>
      <c r="D47" s="52"/>
      <c r="E47" s="52"/>
      <c r="F47" s="52">
        <v>179.28</v>
      </c>
    </row>
    <row r="48" spans="1:6">
      <c r="A48" s="66" t="s">
        <v>17</v>
      </c>
      <c r="B48" s="50">
        <f t="shared" si="0"/>
        <v>72.46</v>
      </c>
      <c r="C48" s="52">
        <f t="shared" si="1"/>
        <v>72.46</v>
      </c>
      <c r="D48" s="52">
        <f t="shared" si="5"/>
        <v>72.46</v>
      </c>
      <c r="E48" s="52"/>
      <c r="F48" s="52"/>
    </row>
    <row r="49" spans="1:6">
      <c r="A49" s="66" t="s">
        <v>79</v>
      </c>
      <c r="B49" s="50">
        <f t="shared" si="0"/>
        <v>72.46</v>
      </c>
      <c r="C49" s="52">
        <f t="shared" si="1"/>
        <v>72.46</v>
      </c>
      <c r="D49" s="52">
        <f t="shared" si="5"/>
        <v>72.46</v>
      </c>
      <c r="E49" s="52"/>
      <c r="F49" s="52"/>
    </row>
    <row r="50" spans="1:6">
      <c r="A50" s="66" t="s">
        <v>80</v>
      </c>
      <c r="B50" s="50">
        <f t="shared" si="0"/>
        <v>72.46</v>
      </c>
      <c r="C50" s="52">
        <f t="shared" si="1"/>
        <v>72.46</v>
      </c>
      <c r="D50" s="52">
        <v>72.46</v>
      </c>
      <c r="E50" s="52"/>
      <c r="F50" s="52"/>
    </row>
    <row r="51" spans="1:6">
      <c r="A51" s="66"/>
      <c r="B51" s="50">
        <f t="shared" si="0"/>
        <v>0</v>
      </c>
      <c r="C51" s="52">
        <f t="shared" si="1"/>
        <v>0</v>
      </c>
      <c r="D51" s="52"/>
      <c r="E51" s="52"/>
      <c r="F51" s="52"/>
    </row>
    <row r="52" spans="1:6">
      <c r="A52" s="66"/>
      <c r="B52" s="50">
        <f t="shared" si="0"/>
        <v>0</v>
      </c>
      <c r="C52" s="52">
        <f t="shared" si="1"/>
        <v>0</v>
      </c>
      <c r="D52" s="52"/>
      <c r="E52" s="52"/>
      <c r="F52" s="52"/>
    </row>
    <row r="53" spans="1:6">
      <c r="A53" s="66"/>
      <c r="B53" s="50">
        <f t="shared" si="0"/>
        <v>0</v>
      </c>
      <c r="C53" s="52">
        <f t="shared" si="1"/>
        <v>0</v>
      </c>
      <c r="D53" s="52"/>
      <c r="E53" s="52"/>
      <c r="F53" s="52"/>
    </row>
    <row r="54" spans="1:6">
      <c r="A54" s="67" t="s">
        <v>34</v>
      </c>
      <c r="B54" s="50">
        <f t="shared" si="0"/>
        <v>1191.42</v>
      </c>
      <c r="C54" s="52">
        <f t="shared" si="1"/>
        <v>981.52</v>
      </c>
      <c r="D54" s="52">
        <f t="shared" ref="D54:F54" si="6">D6+D14+D19+D29+D36+D48</f>
        <v>903.52</v>
      </c>
      <c r="E54" s="52">
        <f t="shared" si="6"/>
        <v>78</v>
      </c>
      <c r="F54" s="52">
        <f t="shared" si="6"/>
        <v>209.9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95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96</v>
      </c>
      <c r="B4" s="46" t="s">
        <v>30</v>
      </c>
      <c r="C4" s="47" t="s">
        <v>82</v>
      </c>
      <c r="D4" s="47"/>
      <c r="E4" s="47"/>
      <c r="F4" s="45" t="s">
        <v>83</v>
      </c>
    </row>
    <row r="5" ht="25.5" customHeight="1" spans="1:6">
      <c r="A5" s="45"/>
      <c r="B5" s="48"/>
      <c r="C5" s="47" t="s">
        <v>34</v>
      </c>
      <c r="D5" s="47" t="s">
        <v>87</v>
      </c>
      <c r="E5" s="47" t="s">
        <v>88</v>
      </c>
      <c r="F5" s="47"/>
    </row>
    <row r="6" ht="18" customHeight="1" spans="1:6">
      <c r="A6" s="49" t="s">
        <v>97</v>
      </c>
      <c r="B6" s="50">
        <f t="shared" ref="B6" si="0">SUM(B7:B19)</f>
        <v>800.04</v>
      </c>
      <c r="C6" s="50">
        <f t="shared" ref="C6" si="1">SUM(C7:C19)</f>
        <v>800.04</v>
      </c>
      <c r="D6" s="50">
        <f t="shared" ref="D6" si="2">SUM(D7:D19)</f>
        <v>785.04</v>
      </c>
      <c r="E6" s="50">
        <f t="shared" ref="E6:F6" si="3">SUM(E7:E19)</f>
        <v>15</v>
      </c>
      <c r="F6" s="50">
        <f t="shared" si="3"/>
        <v>0</v>
      </c>
    </row>
    <row r="7" ht="18" customHeight="1" spans="1:6">
      <c r="A7" s="51" t="s">
        <v>98</v>
      </c>
      <c r="B7" s="50">
        <f t="shared" ref="B7:B70" si="4">C7+F7</f>
        <v>260.13</v>
      </c>
      <c r="C7" s="50">
        <f t="shared" ref="C7:C70" si="5">SUM(D7:E7)</f>
        <v>260.13</v>
      </c>
      <c r="D7" s="50">
        <v>260.13</v>
      </c>
      <c r="E7" s="50"/>
      <c r="F7" s="50"/>
    </row>
    <row r="8" ht="18" customHeight="1" spans="1:6">
      <c r="A8" s="51" t="s">
        <v>99</v>
      </c>
      <c r="B8" s="50">
        <f t="shared" si="4"/>
        <v>226.34</v>
      </c>
      <c r="C8" s="50">
        <f t="shared" si="5"/>
        <v>226.34</v>
      </c>
      <c r="D8" s="50">
        <v>226.34</v>
      </c>
      <c r="E8" s="50"/>
      <c r="F8" s="50"/>
    </row>
    <row r="9" ht="18" customHeight="1" spans="1:6">
      <c r="A9" s="51" t="s">
        <v>100</v>
      </c>
      <c r="B9" s="50">
        <f t="shared" si="4"/>
        <v>25.12</v>
      </c>
      <c r="C9" s="50">
        <f t="shared" si="5"/>
        <v>25.12</v>
      </c>
      <c r="D9" s="50">
        <v>25.12</v>
      </c>
      <c r="E9" s="50"/>
      <c r="F9" s="50"/>
    </row>
    <row r="10" ht="18" customHeight="1" spans="1:6">
      <c r="A10" s="51" t="s">
        <v>101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102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103</v>
      </c>
      <c r="B12" s="50">
        <f t="shared" si="4"/>
        <v>100.81</v>
      </c>
      <c r="C12" s="50">
        <f t="shared" si="5"/>
        <v>100.81</v>
      </c>
      <c r="D12" s="52">
        <v>100.81</v>
      </c>
      <c r="E12" s="50"/>
      <c r="F12" s="50"/>
    </row>
    <row r="13" ht="18" customHeight="1" spans="1:6">
      <c r="A13" s="51" t="s">
        <v>104</v>
      </c>
      <c r="B13" s="50">
        <f t="shared" si="4"/>
        <v>50.41</v>
      </c>
      <c r="C13" s="50">
        <f t="shared" si="5"/>
        <v>50.41</v>
      </c>
      <c r="D13" s="52">
        <v>50.41</v>
      </c>
      <c r="E13" s="50"/>
      <c r="F13" s="50"/>
    </row>
    <row r="14" ht="18" customHeight="1" spans="1:6">
      <c r="A14" s="51" t="s">
        <v>105</v>
      </c>
      <c r="B14" s="50">
        <f t="shared" si="4"/>
        <v>30.39</v>
      </c>
      <c r="C14" s="50">
        <f t="shared" si="5"/>
        <v>30.39</v>
      </c>
      <c r="D14" s="50">
        <v>30.39</v>
      </c>
      <c r="E14" s="50"/>
      <c r="F14" s="50"/>
    </row>
    <row r="15" ht="18" customHeight="1" spans="1:6">
      <c r="A15" s="51" t="s">
        <v>106</v>
      </c>
      <c r="B15" s="50">
        <f t="shared" si="4"/>
        <v>14.97</v>
      </c>
      <c r="C15" s="50">
        <f t="shared" si="5"/>
        <v>14.97</v>
      </c>
      <c r="D15" s="50">
        <v>14.97</v>
      </c>
      <c r="E15" s="50"/>
      <c r="F15" s="50"/>
    </row>
    <row r="16" ht="18" customHeight="1" spans="1:6">
      <c r="A16" s="51" t="s">
        <v>107</v>
      </c>
      <c r="B16" s="50">
        <f t="shared" si="4"/>
        <v>4.41</v>
      </c>
      <c r="C16" s="50">
        <f t="shared" si="5"/>
        <v>4.41</v>
      </c>
      <c r="D16" s="50">
        <v>4.41</v>
      </c>
      <c r="E16" s="50"/>
      <c r="F16" s="50"/>
    </row>
    <row r="17" ht="18" customHeight="1" spans="1:6">
      <c r="A17" s="51" t="s">
        <v>108</v>
      </c>
      <c r="B17" s="50">
        <f t="shared" si="4"/>
        <v>72.46</v>
      </c>
      <c r="C17" s="50">
        <f t="shared" si="5"/>
        <v>72.46</v>
      </c>
      <c r="D17" s="50">
        <v>72.46</v>
      </c>
      <c r="E17" s="50"/>
      <c r="F17" s="50"/>
    </row>
    <row r="18" ht="18" customHeight="1" spans="1:6">
      <c r="A18" s="51" t="s">
        <v>109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110</v>
      </c>
      <c r="B19" s="50">
        <f t="shared" si="4"/>
        <v>15</v>
      </c>
      <c r="C19" s="50">
        <f t="shared" si="5"/>
        <v>15</v>
      </c>
      <c r="D19" s="50"/>
      <c r="E19" s="50">
        <v>15</v>
      </c>
      <c r="F19" s="50"/>
    </row>
    <row r="20" ht="18" customHeight="1" spans="1:6">
      <c r="A20" s="49" t="s">
        <v>111</v>
      </c>
      <c r="B20" s="50">
        <f t="shared" ref="B20" si="6">SUM(B21:B47)</f>
        <v>155.9</v>
      </c>
      <c r="C20" s="50">
        <f t="shared" ref="C20" si="7">SUM(C21:C47)</f>
        <v>63</v>
      </c>
      <c r="D20" s="50">
        <f t="shared" ref="D20" si="8">SUM(D21:D47)</f>
        <v>0</v>
      </c>
      <c r="E20" s="50">
        <f t="shared" ref="E20" si="9">SUM(E21:E47)</f>
        <v>63</v>
      </c>
      <c r="F20" s="50">
        <f t="shared" ref="F20" si="10">SUM(F21:F47)</f>
        <v>92.9</v>
      </c>
    </row>
    <row r="21" ht="18" customHeight="1" spans="1:6">
      <c r="A21" s="51" t="s">
        <v>112</v>
      </c>
      <c r="B21" s="50">
        <f t="shared" ref="B21:B47" si="11">C21+F21</f>
        <v>56.28</v>
      </c>
      <c r="C21" s="50">
        <f t="shared" ref="C21:C47" si="12">SUM(D21:E21)</f>
        <v>26</v>
      </c>
      <c r="D21" s="50"/>
      <c r="E21" s="50">
        <v>26</v>
      </c>
      <c r="F21" s="50">
        <v>30.28</v>
      </c>
    </row>
    <row r="22" ht="18" customHeight="1" spans="1:6">
      <c r="A22" s="51" t="s">
        <v>113</v>
      </c>
      <c r="B22" s="50">
        <f t="shared" si="11"/>
        <v>0</v>
      </c>
      <c r="C22" s="50">
        <f t="shared" si="12"/>
        <v>0</v>
      </c>
      <c r="D22" s="50"/>
      <c r="E22" s="50"/>
      <c r="F22" s="50"/>
    </row>
    <row r="23" ht="18" customHeight="1" spans="1:6">
      <c r="A23" s="51" t="s">
        <v>114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115</v>
      </c>
      <c r="B24" s="50">
        <f t="shared" si="11"/>
        <v>0</v>
      </c>
      <c r="C24" s="50">
        <f t="shared" si="12"/>
        <v>0</v>
      </c>
      <c r="D24" s="50"/>
      <c r="E24" s="50"/>
      <c r="F24" s="50"/>
    </row>
    <row r="25" ht="18" customHeight="1" spans="1:6">
      <c r="A25" s="51" t="s">
        <v>116</v>
      </c>
      <c r="B25" s="50">
        <f t="shared" si="11"/>
        <v>0</v>
      </c>
      <c r="C25" s="50">
        <f t="shared" si="12"/>
        <v>0</v>
      </c>
      <c r="D25" s="50"/>
      <c r="E25" s="50"/>
      <c r="F25" s="50"/>
    </row>
    <row r="26" ht="18" customHeight="1" spans="1:6">
      <c r="A26" s="51" t="s">
        <v>117</v>
      </c>
      <c r="B26" s="50">
        <f t="shared" si="11"/>
        <v>5</v>
      </c>
      <c r="C26" s="50">
        <f t="shared" si="12"/>
        <v>0</v>
      </c>
      <c r="D26" s="50"/>
      <c r="E26" s="50"/>
      <c r="F26" s="50">
        <v>5</v>
      </c>
    </row>
    <row r="27" ht="18" customHeight="1" spans="1:6">
      <c r="A27" s="51" t="s">
        <v>118</v>
      </c>
      <c r="B27" s="50">
        <f t="shared" si="11"/>
        <v>0</v>
      </c>
      <c r="C27" s="50">
        <f t="shared" si="12"/>
        <v>0</v>
      </c>
      <c r="D27" s="50"/>
      <c r="E27" s="50"/>
      <c r="F27" s="50"/>
    </row>
    <row r="28" ht="18" customHeight="1" spans="1:6">
      <c r="A28" s="51" t="s">
        <v>119</v>
      </c>
      <c r="B28" s="50">
        <f t="shared" si="11"/>
        <v>21.5</v>
      </c>
      <c r="C28" s="50">
        <f t="shared" si="12"/>
        <v>8</v>
      </c>
      <c r="D28" s="50"/>
      <c r="E28" s="50">
        <v>8</v>
      </c>
      <c r="F28" s="50">
        <v>13.5</v>
      </c>
    </row>
    <row r="29" ht="18" customHeight="1" spans="1:6">
      <c r="A29" s="51" t="s">
        <v>120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121</v>
      </c>
      <c r="B30" s="50">
        <f t="shared" si="11"/>
        <v>33.5</v>
      </c>
      <c r="C30" s="50">
        <f t="shared" si="12"/>
        <v>20</v>
      </c>
      <c r="D30" s="50"/>
      <c r="E30" s="50">
        <v>20</v>
      </c>
      <c r="F30" s="50">
        <v>13.5</v>
      </c>
    </row>
    <row r="31" ht="18" customHeight="1" spans="1:6">
      <c r="A31" s="51" t="s">
        <v>122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123</v>
      </c>
      <c r="B32" s="50">
        <f t="shared" si="11"/>
        <v>0</v>
      </c>
      <c r="C32" s="50">
        <f t="shared" si="12"/>
        <v>0</v>
      </c>
      <c r="D32" s="50"/>
      <c r="E32" s="50"/>
      <c r="F32" s="50"/>
    </row>
    <row r="33" ht="18" customHeight="1" spans="1:6">
      <c r="A33" s="51" t="s">
        <v>124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125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126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127</v>
      </c>
      <c r="B36" s="50">
        <f t="shared" si="11"/>
        <v>0</v>
      </c>
      <c r="C36" s="50">
        <f t="shared" si="12"/>
        <v>0</v>
      </c>
      <c r="D36" s="50"/>
      <c r="E36" s="50"/>
      <c r="F36" s="50"/>
    </row>
    <row r="37" ht="18" customHeight="1" spans="1:6">
      <c r="A37" s="51" t="s">
        <v>128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129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130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131</v>
      </c>
      <c r="B40" s="50">
        <f t="shared" si="11"/>
        <v>3</v>
      </c>
      <c r="C40" s="50">
        <f t="shared" si="12"/>
        <v>3</v>
      </c>
      <c r="D40" s="50"/>
      <c r="E40" s="50">
        <v>3</v>
      </c>
      <c r="F40" s="50"/>
    </row>
    <row r="41" ht="18" customHeight="1" spans="1:6">
      <c r="A41" s="51" t="s">
        <v>132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133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134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135</v>
      </c>
      <c r="B44" s="50">
        <f t="shared" si="11"/>
        <v>6</v>
      </c>
      <c r="C44" s="50">
        <f t="shared" si="12"/>
        <v>6</v>
      </c>
      <c r="D44" s="50"/>
      <c r="E44" s="50">
        <v>6</v>
      </c>
      <c r="F44" s="50"/>
    </row>
    <row r="45" ht="18" customHeight="1" spans="1:6">
      <c r="A45" s="51" t="s">
        <v>136</v>
      </c>
      <c r="B45" s="50">
        <f t="shared" si="11"/>
        <v>0</v>
      </c>
      <c r="C45" s="50">
        <f t="shared" si="12"/>
        <v>0</v>
      </c>
      <c r="D45" s="50"/>
      <c r="E45" s="50"/>
      <c r="F45" s="50"/>
    </row>
    <row r="46" ht="18" customHeight="1" spans="1:6">
      <c r="A46" s="51" t="s">
        <v>137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138</v>
      </c>
      <c r="B47" s="50">
        <f t="shared" si="11"/>
        <v>30.62</v>
      </c>
      <c r="C47" s="50">
        <f t="shared" si="12"/>
        <v>0</v>
      </c>
      <c r="D47" s="50"/>
      <c r="E47" s="50"/>
      <c r="F47" s="50">
        <v>30.62</v>
      </c>
    </row>
    <row r="48" ht="18" customHeight="1" spans="1:6">
      <c r="A48" s="49" t="s">
        <v>139</v>
      </c>
      <c r="B48" s="50">
        <f t="shared" ref="B48" si="13">SUM(B49:B59)</f>
        <v>235.48</v>
      </c>
      <c r="C48" s="50">
        <f t="shared" ref="C48" si="14">SUM(C49:C59)</f>
        <v>118.48</v>
      </c>
      <c r="D48" s="50">
        <f t="shared" ref="D48" si="15">SUM(D49:D59)</f>
        <v>118.48</v>
      </c>
      <c r="E48" s="50">
        <f t="shared" ref="E48" si="16">SUM(E49:E59)</f>
        <v>0</v>
      </c>
      <c r="F48" s="50">
        <f t="shared" ref="F48" si="17">SUM(F49:F59)</f>
        <v>117</v>
      </c>
    </row>
    <row r="49" ht="18" customHeight="1" spans="1:6">
      <c r="A49" s="51" t="s">
        <v>140</v>
      </c>
      <c r="B49" s="50">
        <f t="shared" ref="B49:B59" si="18">C49+F49</f>
        <v>68.93</v>
      </c>
      <c r="C49" s="50">
        <f t="shared" ref="C49:C59" si="19">SUM(D49:E49)</f>
        <v>68.93</v>
      </c>
      <c r="D49" s="52">
        <v>68.93</v>
      </c>
      <c r="E49" s="50"/>
      <c r="F49" s="50"/>
    </row>
    <row r="50" ht="18" customHeight="1" spans="1:6">
      <c r="A50" s="51" t="s">
        <v>141</v>
      </c>
      <c r="B50" s="50">
        <f t="shared" si="18"/>
        <v>49.55</v>
      </c>
      <c r="C50" s="50">
        <f t="shared" si="19"/>
        <v>49.55</v>
      </c>
      <c r="D50" s="52">
        <v>49.55</v>
      </c>
      <c r="E50" s="50"/>
      <c r="F50" s="50"/>
    </row>
    <row r="51" ht="18" customHeight="1" spans="1:6">
      <c r="A51" s="51" t="s">
        <v>142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143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144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145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146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147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148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149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150</v>
      </c>
      <c r="B59" s="50">
        <f t="shared" si="18"/>
        <v>117</v>
      </c>
      <c r="C59" s="50">
        <f t="shared" si="19"/>
        <v>0</v>
      </c>
      <c r="D59" s="50"/>
      <c r="E59" s="50"/>
      <c r="F59" s="50">
        <v>117</v>
      </c>
    </row>
    <row r="60" ht="18" customHeight="1" spans="1:6">
      <c r="A60" s="53" t="s">
        <v>151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152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153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154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155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156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157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158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159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160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161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162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163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164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165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166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167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168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169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157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158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159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160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161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162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163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170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171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172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173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164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165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166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167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174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175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176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177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178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176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179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180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181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177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182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183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184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185</v>
      </c>
      <c r="B107" s="50">
        <f t="shared" ref="B107" si="60">SUM(B108:B111)</f>
        <v>0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0</v>
      </c>
    </row>
    <row r="108" ht="18" customHeight="1" spans="1:6">
      <c r="A108" s="51" t="s">
        <v>186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187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188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189</v>
      </c>
      <c r="B111" s="50">
        <f t="shared" si="65"/>
        <v>0</v>
      </c>
      <c r="C111" s="50">
        <f t="shared" si="66"/>
        <v>0</v>
      </c>
      <c r="D111" s="50"/>
      <c r="E111" s="50"/>
      <c r="F111" s="50"/>
    </row>
    <row r="112" ht="23.25" customHeight="1" spans="1:6">
      <c r="A112" s="54" t="s">
        <v>34</v>
      </c>
      <c r="B112" s="50">
        <f t="shared" ref="B112:F112" si="67">B6+B20+B48+B60+B65+B78+B95+B98+B104+B107</f>
        <v>1191.42</v>
      </c>
      <c r="C112" s="50">
        <f t="shared" si="67"/>
        <v>981.52</v>
      </c>
      <c r="D112" s="50">
        <f t="shared" si="67"/>
        <v>903.52</v>
      </c>
      <c r="E112" s="50">
        <f t="shared" si="67"/>
        <v>78</v>
      </c>
      <c r="F112" s="50">
        <f t="shared" si="67"/>
        <v>209.9</v>
      </c>
    </row>
    <row r="113" spans="1:6">
      <c r="A113" s="55" t="s">
        <v>190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3" sqref="A13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191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192</v>
      </c>
    </row>
    <row r="5" ht="24" customHeight="1" spans="1:2">
      <c r="A5" s="35" t="s">
        <v>34</v>
      </c>
      <c r="B5" s="35">
        <f>SUM(B6:B8)</f>
        <v>6</v>
      </c>
    </row>
    <row r="6" ht="24" customHeight="1" spans="1:2">
      <c r="A6" s="38" t="s">
        <v>193</v>
      </c>
      <c r="B6" s="35"/>
    </row>
    <row r="7" ht="24" customHeight="1" spans="1:2">
      <c r="A7" s="38" t="s">
        <v>194</v>
      </c>
      <c r="B7" s="35"/>
    </row>
    <row r="8" ht="24" customHeight="1" spans="1:2">
      <c r="A8" s="38" t="s">
        <v>195</v>
      </c>
      <c r="B8" s="35">
        <f>SUM(B9:B10)</f>
        <v>6</v>
      </c>
    </row>
    <row r="9" ht="24" customHeight="1" spans="1:2">
      <c r="A9" s="38" t="s">
        <v>196</v>
      </c>
      <c r="B9" s="35">
        <v>6</v>
      </c>
    </row>
    <row r="10" ht="24" customHeight="1" spans="1:2">
      <c r="A10" s="38" t="s">
        <v>197</v>
      </c>
      <c r="B10" s="35"/>
    </row>
    <row r="11" ht="30.75" customHeight="1" spans="1:2">
      <c r="A11" s="39" t="s">
        <v>198</v>
      </c>
      <c r="B11" s="39"/>
    </row>
    <row r="12" ht="30.75" customHeight="1" spans="1:2">
      <c r="A12" s="40" t="s">
        <v>199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200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82</v>
      </c>
      <c r="D4" s="31"/>
      <c r="E4" s="32"/>
      <c r="F4" s="28" t="s">
        <v>83</v>
      </c>
    </row>
    <row r="5" ht="23.25" customHeight="1" spans="1:6">
      <c r="A5" s="33"/>
      <c r="B5" s="33"/>
      <c r="C5" s="34" t="s">
        <v>34</v>
      </c>
      <c r="D5" s="34" t="s">
        <v>87</v>
      </c>
      <c r="E5" s="34" t="s">
        <v>88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201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S29" sqref="S29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204</v>
      </c>
      <c r="B4" s="15"/>
      <c r="C4" s="16"/>
      <c r="D4" s="17"/>
      <c r="E4" s="17"/>
      <c r="F4" s="17"/>
      <c r="G4" s="18"/>
      <c r="H4" s="15" t="s">
        <v>205</v>
      </c>
      <c r="I4" s="15"/>
      <c r="J4" s="15"/>
      <c r="K4" s="15"/>
      <c r="L4" s="15"/>
      <c r="M4" s="15"/>
      <c r="N4" s="15"/>
    </row>
    <row r="5" ht="36.75" customHeight="1" spans="1:14">
      <c r="A5" s="15" t="s">
        <v>206</v>
      </c>
      <c r="B5" s="15"/>
      <c r="C5" s="16" t="s">
        <v>207</v>
      </c>
      <c r="D5" s="17"/>
      <c r="E5" s="17"/>
      <c r="F5" s="17"/>
      <c r="G5" s="17"/>
      <c r="H5" s="15" t="s">
        <v>208</v>
      </c>
      <c r="I5" s="15"/>
      <c r="J5" s="15"/>
      <c r="K5" s="15"/>
      <c r="L5" s="16"/>
      <c r="M5" s="17"/>
      <c r="N5" s="18"/>
    </row>
    <row r="6" ht="25.5" customHeight="1" spans="1:14">
      <c r="A6" s="19" t="s">
        <v>209</v>
      </c>
      <c r="B6" s="20"/>
      <c r="C6" s="21" t="s">
        <v>210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211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212</v>
      </c>
      <c r="B8" s="15"/>
      <c r="C8" s="15"/>
      <c r="D8" s="15"/>
      <c r="E8" s="15" t="s">
        <v>213</v>
      </c>
      <c r="F8" s="15"/>
      <c r="G8" s="15"/>
      <c r="H8" s="15"/>
      <c r="I8" s="15"/>
      <c r="J8" s="15"/>
      <c r="K8" s="15"/>
      <c r="L8" s="15"/>
      <c r="M8" s="15"/>
      <c r="N8" s="25" t="s">
        <v>214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215</v>
      </c>
      <c r="B10" s="24"/>
      <c r="C10" s="24"/>
      <c r="D10" s="24"/>
      <c r="E10" s="15" t="s">
        <v>216</v>
      </c>
      <c r="F10" s="15"/>
      <c r="G10" s="15" t="s">
        <v>217</v>
      </c>
      <c r="H10" s="15"/>
      <c r="I10" s="15"/>
      <c r="J10" s="15"/>
      <c r="K10" s="15" t="s">
        <v>218</v>
      </c>
      <c r="L10" s="15"/>
      <c r="M10" s="15"/>
      <c r="N10" s="15" t="s">
        <v>219</v>
      </c>
    </row>
    <row r="11" ht="21" customHeight="1" spans="1:14">
      <c r="A11" s="24"/>
      <c r="B11" s="24"/>
      <c r="C11" s="24"/>
      <c r="D11" s="24"/>
      <c r="E11" s="15" t="s">
        <v>220</v>
      </c>
      <c r="F11" s="15"/>
      <c r="G11" s="15" t="s">
        <v>221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222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223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224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225</v>
      </c>
      <c r="F19" s="15"/>
      <c r="G19" s="15" t="s">
        <v>226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227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228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229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230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