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activeTab="1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<sst xmlns="http://schemas.openxmlformats.org/spreadsheetml/2006/main" count="439" uniqueCount="248">
  <si>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</si>
  <si>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</si>
  <si>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</si>
  <si>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</si>
  <si>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</si>
  <si>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</si>
  <si>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</si>
  <si>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</si>
  <si>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</si>
  <si>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</si>
  <si>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</si>
  <si>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</si>
  <si>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</si>
  <si>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</si>
  <si>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</si>
  <si>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五、城乡社区支出</t>
  </si>
  <si>
    <t>四、事业单位经营收入</t>
  </si>
  <si>
    <t>六、农林水支出</t>
  </si>
  <si>
    <t>五、上级补助收入</t>
  </si>
  <si>
    <t>七、住房保障支出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</si>
  <si>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</si>
  <si>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</si>
  <si>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</si>
  <si>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</si>
  <si>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</si>
  <si>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</si>
  <si>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</si>
  <si>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</si>
  <si>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</si>
  <si>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</si>
  <si>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</si>
  <si>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</si>
  <si>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</si>
  <si>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</si>
  <si>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</si>
  <si>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</si>
  <si>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</si>
  <si>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</si>
  <si>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</si>
  <si>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</si>
  <si>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</si>
  <si>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</si>
  <si>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</si>
  <si>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</si>
  <si>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</si>
  <si>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</si>
  <si>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</si>
  <si>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</si>
  <si>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</si>
  <si>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</si>
  <si>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</si>
  <si>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</si>
  <si>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</si>
  <si>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</si>
  <si>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</si>
  <si>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</si>
  <si>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</si>
  <si>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</si>
  <si>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</si>
  <si>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</si>
  <si>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</si>
  <si>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</si>
  <si>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</si>
  <si>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</si>
  <si>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</si>
  <si>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</si>
  <si>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</si>
  <si>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</si>
  <si>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</si>
  <si>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</si>
  <si>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</si>
  <si>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城乡社区管理事务</t>
  </si>
  <si>
    <t xml:space="preserve">  城管执法</t>
  </si>
  <si>
    <t>农业农村</t>
  </si>
  <si>
    <t>林业和草原</t>
  </si>
  <si>
    <t>事业机构</t>
  </si>
  <si>
    <t>水利</t>
  </si>
  <si>
    <t>水利行业业务管理</t>
  </si>
  <si>
    <t>水利工程运行与维护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</si>
  <si>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</si>
  <si>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</si>
  <si>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</si>
  <si>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</si>
  <si>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</si>
  <si>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</si>
  <si>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</si>
  <si>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</si>
  <si>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</si>
  <si>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</si>
  <si>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</si>
  <si>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</si>
  <si>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</si>
  <si>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</si>
  <si>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</si>
  <si>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</si>
  <si>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</si>
  <si>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</si>
  <si>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</si>
  <si>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</si>
  <si>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</si>
  <si>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</si>
  <si>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</si>
  <si>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</si>
  <si>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</si>
  <si>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</si>
  <si>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</si>
  <si>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</si>
  <si>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</si>
  <si>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</si>
  <si>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</si>
  <si>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</si>
  <si>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</si>
  <si>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</si>
  <si>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</si>
  <si>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</si>
  <si>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</si>
  <si>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</si>
  <si>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</si>
  <si>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</si>
  <si>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</si>
  <si>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</si>
  <si>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</si>
  <si>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</si>
  <si>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</si>
  <si>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</si>
  <si>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</si>
  <si>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</si>
  <si>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</si>
  <si>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</si>
  <si>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</si>
  <si>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</si>
  <si>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</si>
  <si>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</si>
  <si>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</si>
  <si>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</si>
  <si>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</si>
  <si>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</si>
  <si>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</si>
  <si>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</si>
  <si>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</si>
  <si>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</si>
  <si>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</si>
  <si>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</si>
  <si>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</si>
  <si>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</si>
  <si>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</si>
  <si>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</si>
  <si>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</si>
  <si>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</si>
  <si>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</si>
  <si>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</si>
  <si>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</si>
  <si>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</si>
  <si>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</si>
  <si>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</si>
  <si>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</si>
  <si>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</si>
  <si>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</si>
  <si>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</si>
  <si>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</si>
  <si>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</si>
  <si>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</si>
  <si>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</si>
  <si>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</si>
  <si>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</si>
  <si>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</si>
  <si>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</si>
  <si>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</si>
  <si>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</si>
  <si>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</si>
  <si>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</si>
  <si>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</si>
  <si>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</si>
  <si>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</si>
  <si>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</si>
  <si>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</si>
  <si>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</si>
  <si>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</si>
  <si>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</si>
  <si>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</si>
  <si>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</si>
  <si>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</si>
  <si>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</si>
  <si>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</si>
  <si>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</si>
  <si>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</si>
  <si>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</si>
  <si>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</si>
  <si>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</si>
  <si>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</si>
  <si>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</si>
  <si>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</si>
  <si>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</si>
  <si>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</si>
  <si>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</si>
  <si>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</si>
  <si>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</si>
  <si>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</si>
  <si>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</si>
  <si>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</si>
  <si>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</si>
  <si>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</si>
  <si>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2、“2021年预算数”的实有人员333人，其中：在职人员215 人，离退休人员118 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</si>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</sst>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20" applyNumberFormat="0" applyAlignment="0" applyProtection="0">
      <alignment vertical="center"/>
    </xf>
    <xf numFmtId="0" fontId="27" fillId="2" borderId="16" applyNumberFormat="0" applyAlignment="0" applyProtection="0">
      <alignment vertical="center"/>
    </xf>
    <xf numFmtId="0" fontId="28" fillId="9" borderId="2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9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176" fontId="9" fillId="0" borderId="2" xfId="0" applyNumberFormat="1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15" xfId="0" applyFont="1" applyFill="1" applyBorder="1" applyAlignment="1">
      <alignment horizontal="left" vertical="center" indent="2"/>
    </xf>
    <xf numFmtId="0" fontId="10" fillId="0" borderId="1" xfId="0" applyFont="1" applyFill="1" applyBorder="1" applyAlignment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  <protection locked="0"/>
    </xf>
    <xf numFmtId="0" fontId="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13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3522.06</v>
      </c>
      <c r="C6" s="72" t="s">
        <v>7</v>
      </c>
      <c r="D6" s="35">
        <v>494.68</v>
      </c>
    </row>
    <row r="7" ht="21" customHeight="1" spans="1:4">
      <c r="A7" s="74" t="s">
        <v>8</v>
      </c>
      <c r="B7" s="35">
        <v>3522.06</v>
      </c>
      <c r="C7" s="72" t="s">
        <v>9</v>
      </c>
      <c r="D7" s="35">
        <v>82.5</v>
      </c>
    </row>
    <row r="8" ht="21" customHeight="1" spans="1:4">
      <c r="A8" s="74" t="s">
        <v>10</v>
      </c>
      <c r="B8" s="35"/>
      <c r="C8" s="72" t="s">
        <v>11</v>
      </c>
      <c r="D8" s="35">
        <v>1110.57</v>
      </c>
    </row>
    <row r="9" ht="21" customHeight="1" spans="1:4">
      <c r="A9" s="35" t="s">
        <v>12</v>
      </c>
      <c r="B9" s="35"/>
      <c r="C9" s="72" t="s">
        <v>13</v>
      </c>
      <c r="D9" s="35">
        <v>163.29</v>
      </c>
    </row>
    <row r="10" ht="21" customHeight="1" spans="1:4">
      <c r="A10" s="35" t="s">
        <v>14</v>
      </c>
      <c r="B10" s="35"/>
      <c r="C10" t="s">
        <v>15</v>
      </c>
      <c r="D10" s="35">
        <v>235.49</v>
      </c>
    </row>
    <row r="11" ht="21" customHeight="1" spans="1:4">
      <c r="A11" s="35" t="s">
        <v>16</v>
      </c>
      <c r="B11" s="35"/>
      <c r="C11" s="72" t="s">
        <v>17</v>
      </c>
      <c r="D11" s="35">
        <v>1195.83</v>
      </c>
    </row>
    <row r="12" ht="21" customHeight="1" spans="1:4">
      <c r="A12" s="35" t="s">
        <v>18</v>
      </c>
      <c r="B12" s="35"/>
      <c r="C12" s="75" t="s">
        <v>19</v>
      </c>
      <c r="D12" s="35">
        <v>239.7</v>
      </c>
    </row>
    <row r="13" ht="21" customHeight="1" spans="1:4">
      <c r="A13" s="35" t="s">
        <v>20</v>
      </c>
      <c r="B13" s="35"/>
      <c r="C13" s="35"/>
      <c r="D13" s="35"/>
    </row>
    <row r="14" ht="21" customHeight="1" spans="1:4">
      <c r="A14" s="35" t="s">
        <v>21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22</v>
      </c>
      <c r="B16" s="36">
        <f>B6+B9+B10+B11+B12+B13+B14</f>
        <v>3522.06</v>
      </c>
      <c r="C16" s="36" t="s">
        <v>23</v>
      </c>
      <c r="D16" s="36">
        <f>SUM(D6:D15)</f>
        <v>3522.06</v>
      </c>
    </row>
    <row r="17" ht="21" customHeight="1" spans="1:4">
      <c r="A17" s="35" t="s">
        <v>24</v>
      </c>
      <c r="B17" s="35"/>
      <c r="C17" s="35" t="s">
        <v>25</v>
      </c>
      <c r="D17" s="35"/>
    </row>
    <row r="18" ht="21" customHeight="1" spans="1:4">
      <c r="A18" s="35" t="s">
        <v>26</v>
      </c>
      <c r="B18" s="35"/>
      <c r="C18" s="35"/>
      <c r="D18" s="35"/>
    </row>
    <row r="19" ht="21" customHeight="1" spans="1:4">
      <c r="A19" s="36" t="s">
        <v>27</v>
      </c>
      <c r="B19" s="36">
        <f>B16+B17+B18</f>
        <v>3522.06</v>
      </c>
      <c r="C19" s="36" t="s">
        <v>28</v>
      </c>
      <c r="D19" s="36">
        <f>D16+D17</f>
        <v>3522.06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234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235</v>
      </c>
      <c r="B3" s="6" t="s">
        <v>5</v>
      </c>
      <c r="C3" s="6" t="s">
        <v>236</v>
      </c>
    </row>
    <row r="4" s="1" customFormat="1" ht="36.95" customHeight="1" spans="1:3">
      <c r="A4" s="7" t="s">
        <v>237</v>
      </c>
      <c r="B4" s="6"/>
      <c r="C4" s="6"/>
    </row>
    <row r="5" s="1" customFormat="1" ht="24.95" customHeight="1" spans="1:3">
      <c r="A5" s="7" t="s">
        <v>238</v>
      </c>
      <c r="B5" s="8">
        <v>0</v>
      </c>
      <c r="C5" s="9"/>
    </row>
    <row r="6" s="1" customFormat="1" ht="24.95" customHeight="1" spans="1:3">
      <c r="A6" s="10" t="s">
        <v>239</v>
      </c>
      <c r="B6" s="8"/>
      <c r="C6" s="9"/>
    </row>
    <row r="7" s="1" customFormat="1" ht="24.95" customHeight="1" spans="1:3">
      <c r="A7" s="7" t="s">
        <v>240</v>
      </c>
      <c r="B7" s="8">
        <v>0</v>
      </c>
      <c r="C7" s="9"/>
    </row>
    <row r="8" s="1" customFormat="1" ht="24.95" customHeight="1" spans="1:3">
      <c r="A8" s="7" t="s">
        <v>241</v>
      </c>
      <c r="B8" s="8">
        <v>0</v>
      </c>
      <c r="C8" s="9"/>
    </row>
    <row r="9" s="1" customFormat="1" ht="24.95" customHeight="1" spans="1:3">
      <c r="A9" s="7" t="s">
        <v>242</v>
      </c>
      <c r="B9" s="8">
        <v>0</v>
      </c>
      <c r="C9" s="9"/>
    </row>
    <row r="10" s="1" customFormat="1" ht="24.95" customHeight="1" spans="1:3">
      <c r="A10" s="7" t="s">
        <v>243</v>
      </c>
      <c r="B10" s="8">
        <v>0</v>
      </c>
      <c r="C10" s="9"/>
    </row>
    <row r="11" s="1" customFormat="1" ht="24.95" customHeight="1" spans="1:3">
      <c r="A11" s="7" t="s">
        <v>244</v>
      </c>
      <c r="B11" s="8">
        <v>0</v>
      </c>
      <c r="C11" s="9"/>
    </row>
    <row r="12" s="1" customFormat="1" ht="24.95" customHeight="1" spans="1:3">
      <c r="A12" s="7" t="s">
        <v>245</v>
      </c>
      <c r="B12" s="8"/>
      <c r="C12" s="9"/>
    </row>
    <row r="13" s="1" customFormat="1" ht="24.95" customHeight="1" spans="1:3">
      <c r="A13" s="7" t="s">
        <v>246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247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8"/>
  <sheetViews>
    <sheetView showZeros="0" tabSelected="1" workbookViewId="0">
      <pane ySplit="6" topLeftCell="A15" activePane="bottomLeft" state="frozen"/>
      <selection/>
      <selection pane="bottomLeft" activeCell="R25" sqref="R25:U30"/>
    </sheetView>
  </sheetViews>
  <sheetFormatPr defaultColWidth="9" defaultRowHeight="13.5"/>
  <cols>
    <col min="1" max="1" width="39.3833333333333" style="78" customWidth="1"/>
    <col min="2" max="6" width="9" style="78"/>
    <col min="7" max="16" width="3.38333333333333" style="78" customWidth="1"/>
    <col min="17" max="20" width="9" style="78"/>
    <col min="21" max="21" width="10.3833333333333" style="78"/>
    <col min="22" max="16384" width="9" style="78"/>
  </cols>
  <sheetData>
    <row r="2" ht="33" customHeight="1" spans="1:16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ht="36.75" customHeight="1" spans="13:16">
      <c r="M3" s="91" t="s">
        <v>1</v>
      </c>
      <c r="N3" s="91"/>
      <c r="O3" s="91"/>
      <c r="P3" s="91"/>
    </row>
    <row r="4" s="77" customFormat="1" ht="21" customHeight="1" spans="1:16">
      <c r="A4" s="80" t="s">
        <v>30</v>
      </c>
      <c r="B4" s="80" t="s">
        <v>31</v>
      </c>
      <c r="C4" s="81" t="s">
        <v>32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0" t="s">
        <v>33</v>
      </c>
      <c r="P4" s="80" t="s">
        <v>34</v>
      </c>
    </row>
    <row r="5" s="77" customFormat="1" ht="42.75" customHeight="1" spans="1:16">
      <c r="A5" s="82"/>
      <c r="B5" s="82"/>
      <c r="C5" s="80" t="s">
        <v>35</v>
      </c>
      <c r="D5" s="81" t="s">
        <v>36</v>
      </c>
      <c r="E5" s="81"/>
      <c r="F5" s="81"/>
      <c r="G5" s="80" t="s">
        <v>37</v>
      </c>
      <c r="H5" s="81" t="s">
        <v>38</v>
      </c>
      <c r="I5" s="81"/>
      <c r="J5" s="81"/>
      <c r="K5" s="80" t="s">
        <v>39</v>
      </c>
      <c r="L5" s="80" t="s">
        <v>40</v>
      </c>
      <c r="M5" s="80" t="s">
        <v>41</v>
      </c>
      <c r="N5" s="80" t="s">
        <v>42</v>
      </c>
      <c r="O5" s="82"/>
      <c r="P5" s="82"/>
    </row>
    <row r="6" s="77" customFormat="1" ht="119.25" customHeight="1" spans="1:16">
      <c r="A6" s="83"/>
      <c r="B6" s="83"/>
      <c r="C6" s="83"/>
      <c r="D6" s="81" t="s">
        <v>43</v>
      </c>
      <c r="E6" s="81" t="s">
        <v>8</v>
      </c>
      <c r="F6" s="81" t="s">
        <v>10</v>
      </c>
      <c r="G6" s="83"/>
      <c r="H6" s="81" t="s">
        <v>43</v>
      </c>
      <c r="I6" s="81" t="s">
        <v>44</v>
      </c>
      <c r="J6" s="81" t="s">
        <v>45</v>
      </c>
      <c r="K6" s="83"/>
      <c r="L6" s="83"/>
      <c r="M6" s="83"/>
      <c r="N6" s="83"/>
      <c r="O6" s="83"/>
      <c r="P6" s="83"/>
    </row>
    <row r="7" ht="18" customHeight="1" spans="1:16">
      <c r="A7" s="84" t="s">
        <v>7</v>
      </c>
      <c r="B7" s="53">
        <f>C7+O7+P7</f>
        <v>494.68</v>
      </c>
      <c r="C7" s="53">
        <f>D7+G7+H7+K7+L7+M7+N7</f>
        <v>494.68</v>
      </c>
      <c r="D7" s="53">
        <f>E7+F7</f>
        <v>494.68</v>
      </c>
      <c r="E7" s="53">
        <f>E8+E12</f>
        <v>494.68</v>
      </c>
      <c r="F7" s="53"/>
      <c r="G7" s="53"/>
      <c r="H7" s="53">
        <f>I7+J7</f>
        <v>0</v>
      </c>
      <c r="I7" s="53"/>
      <c r="J7" s="53"/>
      <c r="K7" s="53"/>
      <c r="L7" s="53"/>
      <c r="M7" s="53"/>
      <c r="N7" s="53"/>
      <c r="O7" s="53"/>
      <c r="P7" s="53"/>
    </row>
    <row r="8" ht="18" customHeight="1" spans="1:16">
      <c r="A8" s="85" t="s">
        <v>46</v>
      </c>
      <c r="B8" s="53">
        <f t="shared" ref="B8:B54" si="0">C8+O8+P8</f>
        <v>459.09</v>
      </c>
      <c r="C8" s="53">
        <f t="shared" ref="C8:C54" si="1">D8+G8+H8+K8+L8+M8+N8</f>
        <v>459.09</v>
      </c>
      <c r="D8" s="53">
        <f t="shared" ref="D8:D54" si="2">E8+F8</f>
        <v>459.09</v>
      </c>
      <c r="E8" s="53">
        <f>E9+E10+E11</f>
        <v>459.09</v>
      </c>
      <c r="F8" s="53"/>
      <c r="G8" s="53"/>
      <c r="H8" s="53">
        <f>I8+J8</f>
        <v>0</v>
      </c>
      <c r="I8" s="53"/>
      <c r="J8" s="53"/>
      <c r="K8" s="53"/>
      <c r="L8" s="53"/>
      <c r="M8" s="53"/>
      <c r="N8" s="53"/>
      <c r="O8" s="53"/>
      <c r="P8" s="53"/>
    </row>
    <row r="9" ht="18" customHeight="1" spans="1:16">
      <c r="A9" s="86" t="s">
        <v>47</v>
      </c>
      <c r="B9" s="53">
        <f t="shared" si="0"/>
        <v>459.09</v>
      </c>
      <c r="C9" s="53">
        <f t="shared" si="1"/>
        <v>459.09</v>
      </c>
      <c r="D9" s="53">
        <f t="shared" si="2"/>
        <v>459.09</v>
      </c>
      <c r="E9" s="53">
        <f>264.63+194.46</f>
        <v>459.09</v>
      </c>
      <c r="F9" s="53"/>
      <c r="G9" s="53"/>
      <c r="H9" s="53">
        <f>I9+J9</f>
        <v>0</v>
      </c>
      <c r="I9" s="53"/>
      <c r="J9" s="53"/>
      <c r="K9" s="53"/>
      <c r="L9" s="53"/>
      <c r="M9" s="53"/>
      <c r="N9" s="53"/>
      <c r="O9" s="53"/>
      <c r="P9" s="53"/>
    </row>
    <row r="10" ht="18" customHeight="1" spans="1:16">
      <c r="A10" s="86" t="s">
        <v>48</v>
      </c>
      <c r="B10" s="53">
        <f t="shared" si="0"/>
        <v>0</v>
      </c>
      <c r="C10" s="53">
        <f t="shared" si="1"/>
        <v>0</v>
      </c>
      <c r="D10" s="53">
        <f t="shared" si="2"/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ht="18" customHeight="1" spans="1:16">
      <c r="A11" s="86" t="s">
        <v>49</v>
      </c>
      <c r="B11" s="53">
        <f t="shared" si="0"/>
        <v>0</v>
      </c>
      <c r="C11" s="53">
        <f t="shared" si="1"/>
        <v>0</v>
      </c>
      <c r="D11" s="53">
        <f t="shared" si="2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ht="18" customHeight="1" spans="1:16">
      <c r="A12" s="85" t="s">
        <v>50</v>
      </c>
      <c r="B12" s="53">
        <f t="shared" si="0"/>
        <v>35.59</v>
      </c>
      <c r="C12" s="53">
        <f t="shared" si="1"/>
        <v>35.59</v>
      </c>
      <c r="D12" s="53">
        <f t="shared" si="2"/>
        <v>35.59</v>
      </c>
      <c r="E12" s="53">
        <f>E13+E14</f>
        <v>35.59</v>
      </c>
      <c r="F12" s="53"/>
      <c r="G12" s="53"/>
      <c r="H12" s="53">
        <f>I12+J12</f>
        <v>0</v>
      </c>
      <c r="I12" s="53"/>
      <c r="J12" s="53"/>
      <c r="K12" s="53"/>
      <c r="L12" s="53"/>
      <c r="M12" s="53"/>
      <c r="N12" s="53"/>
      <c r="O12" s="53"/>
      <c r="P12" s="53"/>
    </row>
    <row r="13" ht="18" customHeight="1" spans="1:16">
      <c r="A13" s="86" t="s">
        <v>47</v>
      </c>
      <c r="B13" s="53">
        <f t="shared" si="0"/>
        <v>0</v>
      </c>
      <c r="C13" s="53">
        <f t="shared" si="1"/>
        <v>0</v>
      </c>
      <c r="D13" s="53">
        <f t="shared" si="2"/>
        <v>0</v>
      </c>
      <c r="E13" s="53"/>
      <c r="F13" s="53"/>
      <c r="G13" s="53"/>
      <c r="H13" s="53">
        <f>I13+J13</f>
        <v>0</v>
      </c>
      <c r="I13" s="53"/>
      <c r="J13" s="53"/>
      <c r="K13" s="53"/>
      <c r="L13" s="53"/>
      <c r="M13" s="53"/>
      <c r="N13" s="53"/>
      <c r="O13" s="53"/>
      <c r="P13" s="53"/>
    </row>
    <row r="14" ht="18" customHeight="1" spans="1:16">
      <c r="A14" s="86" t="s">
        <v>51</v>
      </c>
      <c r="B14" s="53">
        <f t="shared" si="0"/>
        <v>35.59</v>
      </c>
      <c r="C14" s="53">
        <f t="shared" si="1"/>
        <v>35.59</v>
      </c>
      <c r="D14" s="53">
        <f t="shared" si="2"/>
        <v>35.59</v>
      </c>
      <c r="E14" s="53">
        <v>35.59</v>
      </c>
      <c r="F14" s="53"/>
      <c r="G14" s="53"/>
      <c r="H14" s="53">
        <f t="shared" ref="H14:H28" si="3">I14+J14</f>
        <v>0</v>
      </c>
      <c r="I14" s="53"/>
      <c r="J14" s="53"/>
      <c r="K14" s="53"/>
      <c r="L14" s="53"/>
      <c r="M14" s="53"/>
      <c r="N14" s="53"/>
      <c r="O14" s="53"/>
      <c r="P14" s="53"/>
    </row>
    <row r="15" ht="18" customHeight="1" spans="1:16">
      <c r="A15" s="84" t="s">
        <v>9</v>
      </c>
      <c r="B15" s="53">
        <f t="shared" si="0"/>
        <v>82.5</v>
      </c>
      <c r="C15" s="53">
        <f t="shared" si="1"/>
        <v>82.5</v>
      </c>
      <c r="D15" s="53">
        <f t="shared" si="2"/>
        <v>82.5</v>
      </c>
      <c r="E15" s="53">
        <f>E16+E18</f>
        <v>82.5</v>
      </c>
      <c r="F15" s="53"/>
      <c r="G15" s="53"/>
      <c r="H15" s="53">
        <f t="shared" si="3"/>
        <v>0</v>
      </c>
      <c r="I15" s="53"/>
      <c r="J15" s="53"/>
      <c r="K15" s="53"/>
      <c r="L15" s="53"/>
      <c r="M15" s="53"/>
      <c r="N15" s="53"/>
      <c r="O15" s="53"/>
      <c r="P15" s="53"/>
    </row>
    <row r="16" ht="18" customHeight="1" spans="1:16">
      <c r="A16" s="85" t="s">
        <v>52</v>
      </c>
      <c r="B16" s="53">
        <f t="shared" si="0"/>
        <v>6.84</v>
      </c>
      <c r="C16" s="53">
        <f t="shared" si="1"/>
        <v>6.84</v>
      </c>
      <c r="D16" s="53">
        <f t="shared" si="2"/>
        <v>6.84</v>
      </c>
      <c r="E16" s="53">
        <f>E17</f>
        <v>6.84</v>
      </c>
      <c r="F16" s="53"/>
      <c r="G16" s="53"/>
      <c r="H16" s="53">
        <f t="shared" si="3"/>
        <v>0</v>
      </c>
      <c r="I16" s="53"/>
      <c r="J16" s="53"/>
      <c r="K16" s="53"/>
      <c r="L16" s="53"/>
      <c r="M16" s="53"/>
      <c r="N16" s="53"/>
      <c r="O16" s="53"/>
      <c r="P16" s="53"/>
    </row>
    <row r="17" ht="18" customHeight="1" spans="1:16">
      <c r="A17" s="86" t="s">
        <v>53</v>
      </c>
      <c r="B17" s="53">
        <f t="shared" si="0"/>
        <v>6.84</v>
      </c>
      <c r="C17" s="53">
        <f t="shared" si="1"/>
        <v>6.84</v>
      </c>
      <c r="D17" s="53">
        <f t="shared" si="2"/>
        <v>6.84</v>
      </c>
      <c r="E17" s="53">
        <v>6.84</v>
      </c>
      <c r="F17" s="53"/>
      <c r="G17" s="53"/>
      <c r="H17" s="53">
        <f t="shared" si="3"/>
        <v>0</v>
      </c>
      <c r="I17" s="53"/>
      <c r="J17" s="53"/>
      <c r="K17" s="53"/>
      <c r="L17" s="53"/>
      <c r="M17" s="53"/>
      <c r="N17" s="53"/>
      <c r="O17" s="53"/>
      <c r="P17" s="53"/>
    </row>
    <row r="18" ht="18" customHeight="1" spans="1:16">
      <c r="A18" s="85" t="s">
        <v>54</v>
      </c>
      <c r="B18" s="53">
        <f t="shared" si="0"/>
        <v>75.66</v>
      </c>
      <c r="C18" s="53">
        <f t="shared" si="1"/>
        <v>75.66</v>
      </c>
      <c r="D18" s="53">
        <f t="shared" si="2"/>
        <v>75.66</v>
      </c>
      <c r="E18" s="53">
        <f>E19</f>
        <v>75.66</v>
      </c>
      <c r="F18" s="53"/>
      <c r="G18" s="53"/>
      <c r="H18" s="53">
        <f t="shared" si="3"/>
        <v>0</v>
      </c>
      <c r="I18" s="53"/>
      <c r="J18" s="53"/>
      <c r="K18" s="53"/>
      <c r="L18" s="53"/>
      <c r="M18" s="53"/>
      <c r="N18" s="53"/>
      <c r="O18" s="53"/>
      <c r="P18" s="53"/>
    </row>
    <row r="19" ht="18" customHeight="1" spans="1:16">
      <c r="A19" s="85" t="s">
        <v>55</v>
      </c>
      <c r="B19" s="53">
        <f t="shared" si="0"/>
        <v>75.66</v>
      </c>
      <c r="C19" s="53">
        <f t="shared" si="1"/>
        <v>75.66</v>
      </c>
      <c r="D19" s="53">
        <f t="shared" si="2"/>
        <v>75.66</v>
      </c>
      <c r="E19" s="53">
        <v>75.66</v>
      </c>
      <c r="F19" s="53"/>
      <c r="G19" s="53"/>
      <c r="H19" s="53">
        <f t="shared" si="3"/>
        <v>0</v>
      </c>
      <c r="I19" s="53"/>
      <c r="J19" s="53"/>
      <c r="K19" s="53"/>
      <c r="L19" s="53"/>
      <c r="M19" s="53"/>
      <c r="N19" s="53"/>
      <c r="O19" s="53"/>
      <c r="P19" s="53"/>
    </row>
    <row r="20" ht="18" customHeight="1" spans="1:16">
      <c r="A20" s="84" t="s">
        <v>11</v>
      </c>
      <c r="B20" s="53">
        <f t="shared" si="0"/>
        <v>1110.57</v>
      </c>
      <c r="C20" s="53">
        <f t="shared" si="1"/>
        <v>1110.57</v>
      </c>
      <c r="D20" s="53">
        <f t="shared" si="2"/>
        <v>1110.57</v>
      </c>
      <c r="E20" s="53">
        <f>E21+E23+E28</f>
        <v>1110.57</v>
      </c>
      <c r="F20" s="53"/>
      <c r="G20" s="53"/>
      <c r="H20" s="53">
        <f t="shared" si="3"/>
        <v>0</v>
      </c>
      <c r="I20" s="53"/>
      <c r="J20" s="53"/>
      <c r="K20" s="53"/>
      <c r="L20" s="53"/>
      <c r="M20" s="53"/>
      <c r="N20" s="53"/>
      <c r="O20" s="53"/>
      <c r="P20" s="53"/>
    </row>
    <row r="21" ht="18" customHeight="1" spans="1:16">
      <c r="A21" s="85" t="s">
        <v>56</v>
      </c>
      <c r="B21" s="53">
        <f t="shared" si="0"/>
        <v>60.98</v>
      </c>
      <c r="C21" s="53">
        <f t="shared" si="1"/>
        <v>60.98</v>
      </c>
      <c r="D21" s="53">
        <f t="shared" si="2"/>
        <v>60.98</v>
      </c>
      <c r="E21" s="53">
        <f>E22</f>
        <v>60.98</v>
      </c>
      <c r="F21" s="53"/>
      <c r="G21" s="53"/>
      <c r="H21" s="53">
        <f t="shared" si="3"/>
        <v>0</v>
      </c>
      <c r="I21" s="53"/>
      <c r="J21" s="53"/>
      <c r="K21" s="53"/>
      <c r="L21" s="53"/>
      <c r="M21" s="53"/>
      <c r="N21" s="53"/>
      <c r="O21" s="53"/>
      <c r="P21" s="53"/>
    </row>
    <row r="22" ht="18" customHeight="1" spans="1:16">
      <c r="A22" s="86" t="s">
        <v>57</v>
      </c>
      <c r="B22" s="53">
        <f t="shared" si="0"/>
        <v>60.98</v>
      </c>
      <c r="C22" s="53">
        <f t="shared" si="1"/>
        <v>60.98</v>
      </c>
      <c r="D22" s="53">
        <f t="shared" si="2"/>
        <v>60.98</v>
      </c>
      <c r="E22" s="53">
        <v>60.98</v>
      </c>
      <c r="F22" s="53"/>
      <c r="G22" s="53"/>
      <c r="H22" s="53">
        <f t="shared" si="3"/>
        <v>0</v>
      </c>
      <c r="I22" s="53"/>
      <c r="J22" s="53"/>
      <c r="K22" s="53"/>
      <c r="L22" s="53"/>
      <c r="M22" s="53"/>
      <c r="N22" s="53"/>
      <c r="O22" s="53"/>
      <c r="P22" s="53"/>
    </row>
    <row r="23" ht="18" customHeight="1" spans="1:16">
      <c r="A23" s="85" t="s">
        <v>58</v>
      </c>
      <c r="B23" s="53">
        <f t="shared" si="0"/>
        <v>1035</v>
      </c>
      <c r="C23" s="53">
        <f t="shared" si="1"/>
        <v>1035</v>
      </c>
      <c r="D23" s="53">
        <f t="shared" si="2"/>
        <v>1035</v>
      </c>
      <c r="E23" s="53">
        <f>E24+E25+E26+E27</f>
        <v>1035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ht="18" customHeight="1" spans="1:16">
      <c r="A24" s="86" t="s">
        <v>59</v>
      </c>
      <c r="B24" s="53">
        <f t="shared" si="0"/>
        <v>230.41</v>
      </c>
      <c r="C24" s="53">
        <f t="shared" si="1"/>
        <v>230.41</v>
      </c>
      <c r="D24" s="53">
        <f t="shared" si="2"/>
        <v>230.41</v>
      </c>
      <c r="E24" s="53">
        <v>230.41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ht="18" customHeight="1" spans="1:16">
      <c r="A25" s="86" t="s">
        <v>60</v>
      </c>
      <c r="B25" s="53">
        <f t="shared" si="0"/>
        <v>304.34</v>
      </c>
      <c r="C25" s="53">
        <f t="shared" si="1"/>
        <v>304.34</v>
      </c>
      <c r="D25" s="53">
        <f t="shared" si="2"/>
        <v>304.34</v>
      </c>
      <c r="E25" s="53">
        <v>304.34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ht="18" customHeight="1" spans="1:16">
      <c r="A26" s="85" t="s">
        <v>61</v>
      </c>
      <c r="B26" s="53">
        <f t="shared" si="0"/>
        <v>333.5</v>
      </c>
      <c r="C26" s="53">
        <f t="shared" si="1"/>
        <v>333.5</v>
      </c>
      <c r="D26" s="53">
        <f t="shared" si="2"/>
        <v>333.5</v>
      </c>
      <c r="E26" s="52">
        <v>333.5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ht="18" customHeight="1" spans="1:16">
      <c r="A27" s="86" t="s">
        <v>62</v>
      </c>
      <c r="B27" s="53">
        <f t="shared" si="0"/>
        <v>166.75</v>
      </c>
      <c r="C27" s="53">
        <f t="shared" si="1"/>
        <v>166.75</v>
      </c>
      <c r="D27" s="53">
        <f t="shared" si="2"/>
        <v>166.75</v>
      </c>
      <c r="E27" s="53">
        <v>166.75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ht="18" customHeight="1" spans="1:16">
      <c r="A28" s="87" t="s">
        <v>63</v>
      </c>
      <c r="B28" s="53">
        <f t="shared" si="0"/>
        <v>14.59</v>
      </c>
      <c r="C28" s="53">
        <f t="shared" si="1"/>
        <v>14.59</v>
      </c>
      <c r="D28" s="53">
        <f t="shared" si="2"/>
        <v>14.59</v>
      </c>
      <c r="E28" s="53">
        <f>E29</f>
        <v>14.59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ht="18" customHeight="1" spans="1:16">
      <c r="A29" s="87" t="s">
        <v>64</v>
      </c>
      <c r="B29" s="53">
        <f t="shared" si="0"/>
        <v>14.59</v>
      </c>
      <c r="C29" s="53">
        <f t="shared" si="1"/>
        <v>14.59</v>
      </c>
      <c r="D29" s="53">
        <f t="shared" si="2"/>
        <v>14.59</v>
      </c>
      <c r="E29" s="53">
        <v>14.59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ht="18" customHeight="1" spans="1:16">
      <c r="A30" s="84" t="s">
        <v>13</v>
      </c>
      <c r="B30" s="53">
        <f t="shared" si="0"/>
        <v>163.29</v>
      </c>
      <c r="C30" s="53">
        <f t="shared" si="1"/>
        <v>163.29</v>
      </c>
      <c r="D30" s="53">
        <f t="shared" si="2"/>
        <v>163.29</v>
      </c>
      <c r="E30" s="53">
        <f>E31+E34</f>
        <v>163.29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ht="18" customHeight="1" spans="1:16">
      <c r="A31" s="85" t="s">
        <v>65</v>
      </c>
      <c r="B31" s="53">
        <f t="shared" si="0"/>
        <v>13.22</v>
      </c>
      <c r="C31" s="53">
        <f t="shared" si="1"/>
        <v>13.22</v>
      </c>
      <c r="D31" s="53">
        <f t="shared" si="2"/>
        <v>13.22</v>
      </c>
      <c r="E31" s="53">
        <f>E32+E33</f>
        <v>13.22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ht="18" customHeight="1" spans="1:16">
      <c r="A32" s="86" t="s">
        <v>66</v>
      </c>
      <c r="B32" s="53">
        <f t="shared" si="0"/>
        <v>0</v>
      </c>
      <c r="C32" s="53">
        <f t="shared" si="1"/>
        <v>0</v>
      </c>
      <c r="D32" s="53">
        <f t="shared" si="2"/>
        <v>0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ht="18" customHeight="1" spans="1:16">
      <c r="A33" s="86" t="s">
        <v>67</v>
      </c>
      <c r="B33" s="53">
        <f t="shared" si="0"/>
        <v>13.22</v>
      </c>
      <c r="C33" s="53">
        <f t="shared" si="1"/>
        <v>13.22</v>
      </c>
      <c r="D33" s="53">
        <f t="shared" si="2"/>
        <v>13.22</v>
      </c>
      <c r="E33" s="53">
        <v>13.22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ht="18" customHeight="1" spans="1:16">
      <c r="A34" s="85" t="s">
        <v>68</v>
      </c>
      <c r="B34" s="53">
        <f t="shared" ref="B34:B48" si="4">C34+O34+P34</f>
        <v>150.07</v>
      </c>
      <c r="C34" s="53">
        <f t="shared" ref="C34:C48" si="5">D34+G34+H34+K34+L34+M34+N34</f>
        <v>150.07</v>
      </c>
      <c r="D34" s="53">
        <f t="shared" ref="D34:D48" si="6">E34+F34</f>
        <v>150.07</v>
      </c>
      <c r="E34" s="53">
        <f>E35+E36</f>
        <v>150.07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ht="18" customHeight="1" spans="1:16">
      <c r="A35" s="85" t="s">
        <v>69</v>
      </c>
      <c r="B35" s="53">
        <f t="shared" si="4"/>
        <v>45.02</v>
      </c>
      <c r="C35" s="53">
        <f t="shared" si="5"/>
        <v>45.02</v>
      </c>
      <c r="D35" s="53">
        <f t="shared" si="6"/>
        <v>45.02</v>
      </c>
      <c r="E35" s="53">
        <v>45.02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ht="18" customHeight="1" spans="1:16">
      <c r="A36" s="85" t="s">
        <v>70</v>
      </c>
      <c r="B36" s="53">
        <f t="shared" si="4"/>
        <v>105.05</v>
      </c>
      <c r="C36" s="53">
        <f t="shared" si="5"/>
        <v>105.05</v>
      </c>
      <c r="D36" s="53">
        <f t="shared" si="6"/>
        <v>105.05</v>
      </c>
      <c r="E36" s="53">
        <v>105.05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ht="18" customHeight="1" spans="1:16">
      <c r="A37" s="84" t="s">
        <v>15</v>
      </c>
      <c r="B37" s="53">
        <f t="shared" si="4"/>
        <v>235.49</v>
      </c>
      <c r="C37" s="53">
        <f t="shared" si="5"/>
        <v>235.49</v>
      </c>
      <c r="D37" s="53">
        <f t="shared" si="6"/>
        <v>235.49</v>
      </c>
      <c r="E37" s="53">
        <f>E38</f>
        <v>235.49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ht="18" customHeight="1" spans="1:16">
      <c r="A38" s="85" t="s">
        <v>71</v>
      </c>
      <c r="B38" s="53">
        <f t="shared" si="4"/>
        <v>235.49</v>
      </c>
      <c r="C38" s="53">
        <f t="shared" si="5"/>
        <v>235.49</v>
      </c>
      <c r="D38" s="53">
        <f t="shared" si="6"/>
        <v>235.49</v>
      </c>
      <c r="E38" s="53">
        <f>E39</f>
        <v>235.49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ht="18" customHeight="1" spans="1:16">
      <c r="A39" s="85" t="s">
        <v>72</v>
      </c>
      <c r="B39" s="53">
        <f t="shared" si="4"/>
        <v>235.49</v>
      </c>
      <c r="C39" s="53">
        <f t="shared" si="5"/>
        <v>235.49</v>
      </c>
      <c r="D39" s="53">
        <f t="shared" si="6"/>
        <v>235.49</v>
      </c>
      <c r="E39" s="53">
        <v>235.49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ht="18" customHeight="1" spans="1:16">
      <c r="A40" s="84" t="s">
        <v>17</v>
      </c>
      <c r="B40" s="53">
        <f t="shared" si="4"/>
        <v>1195.83</v>
      </c>
      <c r="C40" s="53">
        <f t="shared" si="5"/>
        <v>1195.83</v>
      </c>
      <c r="D40" s="53">
        <f t="shared" si="6"/>
        <v>1195.83</v>
      </c>
      <c r="E40" s="53">
        <f>E41+E44+E46+E50</f>
        <v>1195.83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ht="18" customHeight="1" spans="1:16">
      <c r="A41" s="85" t="s">
        <v>73</v>
      </c>
      <c r="B41" s="53">
        <f t="shared" si="4"/>
        <v>744.88</v>
      </c>
      <c r="C41" s="53">
        <f t="shared" si="5"/>
        <v>744.88</v>
      </c>
      <c r="D41" s="53">
        <f t="shared" si="6"/>
        <v>744.88</v>
      </c>
      <c r="E41" s="53">
        <f>E42+E43</f>
        <v>744.88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ht="18" customHeight="1" spans="1:16">
      <c r="A42" s="86" t="s">
        <v>47</v>
      </c>
      <c r="B42" s="53">
        <f t="shared" si="4"/>
        <v>0</v>
      </c>
      <c r="C42" s="53">
        <f t="shared" si="5"/>
        <v>0</v>
      </c>
      <c r="D42" s="53">
        <f t="shared" si="6"/>
        <v>0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ht="18" customHeight="1" spans="1:16">
      <c r="A43" s="86" t="s">
        <v>51</v>
      </c>
      <c r="B43" s="53">
        <f t="shared" si="4"/>
        <v>744.88</v>
      </c>
      <c r="C43" s="53">
        <f t="shared" si="5"/>
        <v>744.88</v>
      </c>
      <c r="D43" s="53">
        <f t="shared" si="6"/>
        <v>744.88</v>
      </c>
      <c r="E43" s="53">
        <v>744.88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ht="18" customHeight="1" spans="1:16">
      <c r="A44" s="85" t="s">
        <v>74</v>
      </c>
      <c r="B44" s="53">
        <f t="shared" si="4"/>
        <v>65.09</v>
      </c>
      <c r="C44" s="53">
        <f t="shared" si="5"/>
        <v>65.09</v>
      </c>
      <c r="D44" s="53">
        <f t="shared" si="6"/>
        <v>65.09</v>
      </c>
      <c r="E44" s="53">
        <f>E45</f>
        <v>65.09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ht="18" customHeight="1" spans="1:16">
      <c r="A45" s="86" t="s">
        <v>75</v>
      </c>
      <c r="B45" s="53">
        <f t="shared" si="4"/>
        <v>65.09</v>
      </c>
      <c r="C45" s="53">
        <f t="shared" si="5"/>
        <v>65.09</v>
      </c>
      <c r="D45" s="53">
        <f t="shared" si="6"/>
        <v>65.09</v>
      </c>
      <c r="E45" s="53">
        <v>65.09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ht="18" customHeight="1" spans="1:16">
      <c r="A46" s="85" t="s">
        <v>76</v>
      </c>
      <c r="B46" s="53">
        <f t="shared" si="4"/>
        <v>47.22</v>
      </c>
      <c r="C46" s="53">
        <f t="shared" si="5"/>
        <v>47.22</v>
      </c>
      <c r="D46" s="53">
        <f t="shared" si="6"/>
        <v>47.22</v>
      </c>
      <c r="E46" s="53">
        <f>E47+E49+E48</f>
        <v>47.22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ht="18" customHeight="1" spans="1:16">
      <c r="A47" s="86" t="s">
        <v>77</v>
      </c>
      <c r="B47" s="53">
        <f t="shared" si="4"/>
        <v>0</v>
      </c>
      <c r="C47" s="53">
        <f t="shared" si="5"/>
        <v>0</v>
      </c>
      <c r="D47" s="53">
        <f t="shared" si="6"/>
        <v>0</v>
      </c>
      <c r="E47" s="53"/>
      <c r="F47" s="53"/>
      <c r="G47" s="53"/>
      <c r="H47" s="53">
        <f>I47+J47</f>
        <v>0</v>
      </c>
      <c r="I47" s="53"/>
      <c r="J47" s="53"/>
      <c r="K47" s="53"/>
      <c r="L47" s="53"/>
      <c r="M47" s="53"/>
      <c r="N47" s="53"/>
      <c r="O47" s="53"/>
      <c r="P47" s="53"/>
    </row>
    <row r="48" ht="18" customHeight="1" spans="1:16">
      <c r="A48" s="86" t="s">
        <v>78</v>
      </c>
      <c r="B48" s="53">
        <f t="shared" si="4"/>
        <v>47.22</v>
      </c>
      <c r="C48" s="53">
        <f t="shared" si="5"/>
        <v>47.22</v>
      </c>
      <c r="D48" s="53">
        <f t="shared" si="6"/>
        <v>47.22</v>
      </c>
      <c r="E48" s="53">
        <v>47.22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ht="18" customHeight="1" spans="1:16">
      <c r="A49" s="86" t="s">
        <v>79</v>
      </c>
      <c r="B49" s="53">
        <f t="shared" ref="B49:B58" si="7">C49+O49+P49</f>
        <v>0</v>
      </c>
      <c r="C49" s="53">
        <f t="shared" ref="C49:C58" si="8">D49+G49+H49+K49+L49+M49+N49</f>
        <v>0</v>
      </c>
      <c r="D49" s="53">
        <f t="shared" ref="D49:D58" si="9">E49+F49</f>
        <v>0</v>
      </c>
      <c r="E49" s="53"/>
      <c r="F49" s="53"/>
      <c r="G49" s="53"/>
      <c r="H49" s="53">
        <f>I49+J49</f>
        <v>0</v>
      </c>
      <c r="I49" s="53"/>
      <c r="J49" s="53"/>
      <c r="K49" s="53"/>
      <c r="L49" s="53"/>
      <c r="M49" s="53"/>
      <c r="N49" s="53"/>
      <c r="O49" s="53"/>
      <c r="P49" s="53"/>
    </row>
    <row r="50" ht="18" customHeight="1" spans="1:16">
      <c r="A50" s="88" t="s">
        <v>80</v>
      </c>
      <c r="B50" s="53">
        <f t="shared" si="7"/>
        <v>338.64</v>
      </c>
      <c r="C50" s="53">
        <f t="shared" si="8"/>
        <v>338.64</v>
      </c>
      <c r="D50" s="53">
        <f t="shared" si="9"/>
        <v>338.64</v>
      </c>
      <c r="E50" s="53">
        <f>E51</f>
        <v>338.64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ht="18" customHeight="1" spans="1:16">
      <c r="A51" s="89" t="s">
        <v>81</v>
      </c>
      <c r="B51" s="53">
        <f t="shared" si="7"/>
        <v>338.64</v>
      </c>
      <c r="C51" s="53">
        <f t="shared" si="8"/>
        <v>338.64</v>
      </c>
      <c r="D51" s="53">
        <f t="shared" si="9"/>
        <v>338.64</v>
      </c>
      <c r="E51" s="53">
        <v>338.64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ht="18" customHeight="1" spans="1:16">
      <c r="A52" s="53" t="s">
        <v>19</v>
      </c>
      <c r="B52" s="53">
        <f t="shared" si="7"/>
        <v>239.7</v>
      </c>
      <c r="C52" s="53">
        <f t="shared" si="8"/>
        <v>239.7</v>
      </c>
      <c r="D52" s="53">
        <f t="shared" si="9"/>
        <v>239.7</v>
      </c>
      <c r="E52" s="53">
        <f>E53</f>
        <v>239.7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ht="18" customHeight="1" spans="1:16">
      <c r="A53" s="53" t="s">
        <v>82</v>
      </c>
      <c r="B53" s="53">
        <f t="shared" si="7"/>
        <v>239.7</v>
      </c>
      <c r="C53" s="53">
        <f t="shared" si="8"/>
        <v>239.7</v>
      </c>
      <c r="D53" s="53">
        <f t="shared" si="9"/>
        <v>239.7</v>
      </c>
      <c r="E53" s="53">
        <f>E54</f>
        <v>239.7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ht="18" customHeight="1" spans="1:16">
      <c r="A54" s="53" t="s">
        <v>83</v>
      </c>
      <c r="B54" s="53">
        <f t="shared" si="7"/>
        <v>239.7</v>
      </c>
      <c r="C54" s="53">
        <f t="shared" si="8"/>
        <v>239.7</v>
      </c>
      <c r="D54" s="53">
        <f t="shared" si="9"/>
        <v>239.7</v>
      </c>
      <c r="E54" s="53">
        <v>239.7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ht="18" customHeight="1" spans="1:16">
      <c r="A55" s="53"/>
      <c r="B55" s="53">
        <f t="shared" si="7"/>
        <v>0</v>
      </c>
      <c r="C55" s="53">
        <f t="shared" si="8"/>
        <v>0</v>
      </c>
      <c r="D55" s="53">
        <f t="shared" si="9"/>
        <v>0</v>
      </c>
      <c r="E55" s="53"/>
      <c r="F55" s="53"/>
      <c r="G55" s="53"/>
      <c r="H55" s="53">
        <f>I55+J55</f>
        <v>0</v>
      </c>
      <c r="I55" s="53"/>
      <c r="J55" s="53"/>
      <c r="K55" s="53"/>
      <c r="L55" s="53"/>
      <c r="M55" s="53"/>
      <c r="N55" s="53"/>
      <c r="O55" s="53"/>
      <c r="P55" s="53"/>
    </row>
    <row r="56" ht="18" customHeight="1" spans="1:16">
      <c r="A56" s="53"/>
      <c r="B56" s="53">
        <f t="shared" si="7"/>
        <v>0</v>
      </c>
      <c r="C56" s="53">
        <f t="shared" si="8"/>
        <v>0</v>
      </c>
      <c r="D56" s="53">
        <f t="shared" si="9"/>
        <v>0</v>
      </c>
      <c r="E56" s="53"/>
      <c r="F56" s="53"/>
      <c r="G56" s="53"/>
      <c r="H56" s="53">
        <f>I56+J56</f>
        <v>0</v>
      </c>
      <c r="I56" s="53"/>
      <c r="J56" s="53"/>
      <c r="K56" s="53"/>
      <c r="L56" s="53"/>
      <c r="M56" s="53"/>
      <c r="N56" s="53"/>
      <c r="O56" s="53"/>
      <c r="P56" s="53"/>
    </row>
    <row r="57" ht="18" customHeight="1" spans="1:16">
      <c r="A57" s="53"/>
      <c r="B57" s="53">
        <f t="shared" si="7"/>
        <v>0</v>
      </c>
      <c r="C57" s="53">
        <f t="shared" si="8"/>
        <v>0</v>
      </c>
      <c r="D57" s="53">
        <f t="shared" si="9"/>
        <v>0</v>
      </c>
      <c r="E57" s="53"/>
      <c r="F57" s="53"/>
      <c r="G57" s="53"/>
      <c r="H57" s="53">
        <f>I57+J57</f>
        <v>0</v>
      </c>
      <c r="I57" s="53"/>
      <c r="J57" s="53"/>
      <c r="K57" s="53"/>
      <c r="L57" s="53"/>
      <c r="M57" s="53"/>
      <c r="N57" s="53"/>
      <c r="O57" s="53"/>
      <c r="P57" s="53"/>
    </row>
    <row r="58" ht="18" customHeight="1" spans="1:16">
      <c r="A58" s="90" t="s">
        <v>35</v>
      </c>
      <c r="B58" s="53">
        <f t="shared" si="7"/>
        <v>3522.06</v>
      </c>
      <c r="C58" s="53">
        <f t="shared" si="8"/>
        <v>3522.06</v>
      </c>
      <c r="D58" s="53">
        <f t="shared" si="9"/>
        <v>3522.06</v>
      </c>
      <c r="E58" s="53">
        <f>E52+E40+E37+E30+E20+E15+E7</f>
        <v>3522.06</v>
      </c>
      <c r="F58" s="53"/>
      <c r="G58" s="53"/>
      <c r="H58" s="53">
        <f>I58+J58</f>
        <v>0</v>
      </c>
      <c r="I58" s="53"/>
      <c r="J58" s="53"/>
      <c r="K58" s="53"/>
      <c r="L58" s="53"/>
      <c r="M58" s="53"/>
      <c r="N58" s="53"/>
      <c r="O58" s="53"/>
      <c r="P58" s="53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7"/>
  <sheetViews>
    <sheetView showZeros="0" workbookViewId="0">
      <pane ySplit="5" topLeftCell="A36" activePane="bottomLeft" state="frozen"/>
      <selection/>
      <selection pane="bottomLeft" activeCell="A1" sqref="$A1:$XFD1048576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7" t="s">
        <v>84</v>
      </c>
      <c r="B2" s="57"/>
      <c r="C2" s="57"/>
      <c r="D2" s="57"/>
      <c r="E2" s="57"/>
      <c r="F2" s="57"/>
      <c r="G2" s="57"/>
      <c r="H2" s="57"/>
      <c r="I2" s="57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30</v>
      </c>
      <c r="B4" s="45" t="s">
        <v>31</v>
      </c>
      <c r="C4" s="45" t="s">
        <v>85</v>
      </c>
      <c r="D4" s="45"/>
      <c r="E4" s="45"/>
      <c r="F4" s="45" t="s">
        <v>86</v>
      </c>
      <c r="G4" s="45" t="s">
        <v>87</v>
      </c>
      <c r="H4" s="45" t="s">
        <v>88</v>
      </c>
      <c r="I4" s="45" t="s">
        <v>89</v>
      </c>
    </row>
    <row r="5" s="41" customFormat="1" ht="40.5" customHeight="1" spans="1:9">
      <c r="A5" s="59"/>
      <c r="B5" s="59"/>
      <c r="C5" s="59" t="s">
        <v>35</v>
      </c>
      <c r="D5" s="59" t="s">
        <v>90</v>
      </c>
      <c r="E5" s="59" t="s">
        <v>91</v>
      </c>
      <c r="F5" s="59"/>
      <c r="G5" s="59"/>
      <c r="H5" s="59"/>
      <c r="I5" s="59"/>
    </row>
    <row r="6" ht="15.75" customHeight="1" spans="1:9">
      <c r="A6" s="61" t="s">
        <v>7</v>
      </c>
      <c r="B6" s="50">
        <f>C6+F6+G6+H6+I6</f>
        <v>494.68</v>
      </c>
      <c r="C6" s="53">
        <f>SUM(D6:E6)</f>
        <v>394.22</v>
      </c>
      <c r="D6" s="53">
        <f>D7+D11</f>
        <v>300.22</v>
      </c>
      <c r="E6" s="53">
        <f>E7+E11</f>
        <v>94</v>
      </c>
      <c r="F6" s="53">
        <f>F7+F11</f>
        <v>100.46</v>
      </c>
      <c r="G6" s="53"/>
      <c r="H6" s="53"/>
      <c r="I6" s="50"/>
    </row>
    <row r="7" ht="15.75" customHeight="1" spans="1:9">
      <c r="A7" s="62" t="s">
        <v>46</v>
      </c>
      <c r="B7" s="50">
        <f t="shared" ref="B7:B28" si="0">C7+F7+G7+H7+I7</f>
        <v>459.09</v>
      </c>
      <c r="C7" s="53">
        <f t="shared" ref="C7:C28" si="1">SUM(D7:E7)</f>
        <v>358.63</v>
      </c>
      <c r="D7" s="53">
        <f>D8+D9+D10</f>
        <v>264.63</v>
      </c>
      <c r="E7" s="53">
        <f>E8+E9+E10</f>
        <v>94</v>
      </c>
      <c r="F7" s="53">
        <f>F8+F9+F10</f>
        <v>100.46</v>
      </c>
      <c r="G7" s="53"/>
      <c r="H7" s="53"/>
      <c r="I7" s="50"/>
    </row>
    <row r="8" ht="15.75" customHeight="1" spans="1:9">
      <c r="A8" s="63" t="s">
        <v>47</v>
      </c>
      <c r="B8" s="50">
        <f t="shared" si="0"/>
        <v>459.09</v>
      </c>
      <c r="C8" s="53">
        <f t="shared" si="1"/>
        <v>358.63</v>
      </c>
      <c r="D8" s="53">
        <v>264.63</v>
      </c>
      <c r="E8" s="53">
        <v>94</v>
      </c>
      <c r="F8" s="53">
        <v>100.46</v>
      </c>
      <c r="G8" s="53"/>
      <c r="H8" s="53"/>
      <c r="I8" s="50"/>
    </row>
    <row r="9" ht="15.75" customHeight="1" spans="1:9">
      <c r="A9" s="63" t="s">
        <v>48</v>
      </c>
      <c r="B9" s="50">
        <f t="shared" si="0"/>
        <v>0</v>
      </c>
      <c r="C9" s="53">
        <f t="shared" si="1"/>
        <v>0</v>
      </c>
      <c r="D9" s="53"/>
      <c r="E9" s="53"/>
      <c r="F9" s="53"/>
      <c r="G9" s="53"/>
      <c r="H9" s="53"/>
      <c r="I9" s="50"/>
    </row>
    <row r="10" ht="15.75" customHeight="1" spans="1:9">
      <c r="A10" s="63" t="s">
        <v>49</v>
      </c>
      <c r="B10" s="50">
        <f t="shared" si="0"/>
        <v>0</v>
      </c>
      <c r="C10" s="53">
        <f t="shared" si="1"/>
        <v>0</v>
      </c>
      <c r="D10" s="53"/>
      <c r="E10" s="53"/>
      <c r="F10" s="53"/>
      <c r="G10" s="53"/>
      <c r="H10" s="53"/>
      <c r="I10" s="50"/>
    </row>
    <row r="11" ht="15.75" customHeight="1" spans="1:9">
      <c r="A11" s="62" t="s">
        <v>50</v>
      </c>
      <c r="B11" s="50">
        <f t="shared" si="0"/>
        <v>35.59</v>
      </c>
      <c r="C11" s="53">
        <f t="shared" si="1"/>
        <v>35.59</v>
      </c>
      <c r="D11" s="53">
        <f>D12+D13</f>
        <v>35.59</v>
      </c>
      <c r="E11" s="53"/>
      <c r="F11" s="53"/>
      <c r="G11" s="53"/>
      <c r="H11" s="53"/>
      <c r="I11" s="50"/>
    </row>
    <row r="12" ht="15.75" customHeight="1" spans="1:9">
      <c r="A12" s="63" t="s">
        <v>47</v>
      </c>
      <c r="B12" s="50">
        <f t="shared" si="0"/>
        <v>0</v>
      </c>
      <c r="C12" s="53">
        <f t="shared" si="1"/>
        <v>0</v>
      </c>
      <c r="D12" s="53"/>
      <c r="E12" s="53"/>
      <c r="F12" s="53"/>
      <c r="G12" s="53"/>
      <c r="H12" s="53"/>
      <c r="I12" s="50"/>
    </row>
    <row r="13" ht="15.75" customHeight="1" spans="1:9">
      <c r="A13" s="63" t="s">
        <v>51</v>
      </c>
      <c r="B13" s="50">
        <f t="shared" si="0"/>
        <v>35.59</v>
      </c>
      <c r="C13" s="53">
        <f t="shared" si="1"/>
        <v>35.59</v>
      </c>
      <c r="D13" s="53">
        <v>35.59</v>
      </c>
      <c r="E13" s="53"/>
      <c r="F13" s="53"/>
      <c r="G13" s="53"/>
      <c r="H13" s="53"/>
      <c r="I13" s="50"/>
    </row>
    <row r="14" ht="15.75" customHeight="1" spans="1:9">
      <c r="A14" s="61" t="s">
        <v>9</v>
      </c>
      <c r="B14" s="50">
        <f t="shared" si="0"/>
        <v>82.5</v>
      </c>
      <c r="C14" s="53">
        <f t="shared" si="1"/>
        <v>82.5</v>
      </c>
      <c r="D14" s="53">
        <f>D15+D17</f>
        <v>82.5</v>
      </c>
      <c r="E14" s="53"/>
      <c r="F14" s="53"/>
      <c r="G14" s="53"/>
      <c r="H14" s="53"/>
      <c r="I14" s="50"/>
    </row>
    <row r="15" ht="15.75" customHeight="1" spans="1:9">
      <c r="A15" s="62" t="s">
        <v>52</v>
      </c>
      <c r="B15" s="50">
        <f t="shared" si="0"/>
        <v>6.84</v>
      </c>
      <c r="C15" s="53">
        <f t="shared" si="1"/>
        <v>6.84</v>
      </c>
      <c r="D15" s="53">
        <f t="shared" ref="D15:D20" si="2">D16</f>
        <v>6.84</v>
      </c>
      <c r="E15" s="53"/>
      <c r="F15" s="53"/>
      <c r="G15" s="53"/>
      <c r="H15" s="53"/>
      <c r="I15" s="50"/>
    </row>
    <row r="16" ht="15.75" customHeight="1" spans="1:9">
      <c r="A16" s="63" t="s">
        <v>53</v>
      </c>
      <c r="B16" s="50">
        <f t="shared" si="0"/>
        <v>6.84</v>
      </c>
      <c r="C16" s="53">
        <f t="shared" si="1"/>
        <v>6.84</v>
      </c>
      <c r="D16" s="53">
        <v>6.84</v>
      </c>
      <c r="E16" s="53"/>
      <c r="F16" s="53"/>
      <c r="G16" s="53"/>
      <c r="H16" s="53"/>
      <c r="I16" s="50"/>
    </row>
    <row r="17" ht="15.75" customHeight="1" spans="1:9">
      <c r="A17" s="62" t="s">
        <v>54</v>
      </c>
      <c r="B17" s="50">
        <f t="shared" si="0"/>
        <v>75.66</v>
      </c>
      <c r="C17" s="53">
        <f t="shared" si="1"/>
        <v>75.66</v>
      </c>
      <c r="D17" s="53">
        <f t="shared" si="2"/>
        <v>75.66</v>
      </c>
      <c r="E17" s="53"/>
      <c r="F17" s="53"/>
      <c r="G17" s="53"/>
      <c r="H17" s="53"/>
      <c r="I17" s="50"/>
    </row>
    <row r="18" ht="15.75" customHeight="1" spans="1:9">
      <c r="A18" s="62" t="s">
        <v>55</v>
      </c>
      <c r="B18" s="50">
        <f t="shared" si="0"/>
        <v>75.66</v>
      </c>
      <c r="C18" s="53">
        <f t="shared" si="1"/>
        <v>75.66</v>
      </c>
      <c r="D18" s="53">
        <v>75.66</v>
      </c>
      <c r="E18" s="53"/>
      <c r="F18" s="53"/>
      <c r="G18" s="53"/>
      <c r="H18" s="53"/>
      <c r="I18" s="50"/>
    </row>
    <row r="19" ht="15.75" customHeight="1" spans="1:9">
      <c r="A19" s="61" t="s">
        <v>11</v>
      </c>
      <c r="B19" s="50">
        <f t="shared" si="0"/>
        <v>1110.57</v>
      </c>
      <c r="C19" s="53">
        <f t="shared" si="1"/>
        <v>1110.57</v>
      </c>
      <c r="D19" s="53">
        <f>D20+D22+D27</f>
        <v>1110.57</v>
      </c>
      <c r="E19" s="53"/>
      <c r="F19" s="53"/>
      <c r="G19" s="53"/>
      <c r="H19" s="53"/>
      <c r="I19" s="50"/>
    </row>
    <row r="20" ht="15.75" customHeight="1" spans="1:9">
      <c r="A20" s="62" t="s">
        <v>56</v>
      </c>
      <c r="B20" s="50">
        <f t="shared" si="0"/>
        <v>60.98</v>
      </c>
      <c r="C20" s="53">
        <f t="shared" si="1"/>
        <v>60.98</v>
      </c>
      <c r="D20" s="53">
        <f t="shared" si="2"/>
        <v>60.98</v>
      </c>
      <c r="E20" s="53"/>
      <c r="F20" s="53"/>
      <c r="G20" s="53"/>
      <c r="H20" s="53"/>
      <c r="I20" s="50"/>
    </row>
    <row r="21" ht="15.75" customHeight="1" spans="1:9">
      <c r="A21" s="63" t="s">
        <v>57</v>
      </c>
      <c r="B21" s="50">
        <f t="shared" si="0"/>
        <v>60.98</v>
      </c>
      <c r="C21" s="53">
        <f t="shared" si="1"/>
        <v>60.98</v>
      </c>
      <c r="D21" s="53">
        <v>60.98</v>
      </c>
      <c r="E21" s="53"/>
      <c r="F21" s="53"/>
      <c r="G21" s="53"/>
      <c r="H21" s="53"/>
      <c r="I21" s="50"/>
    </row>
    <row r="22" ht="15.75" customHeight="1" spans="1:9">
      <c r="A22" s="62" t="s">
        <v>58</v>
      </c>
      <c r="B22" s="50">
        <f t="shared" si="0"/>
        <v>1035</v>
      </c>
      <c r="C22" s="53">
        <f t="shared" si="1"/>
        <v>1035</v>
      </c>
      <c r="D22" s="53">
        <f>D23+D24+D25+D26</f>
        <v>1035</v>
      </c>
      <c r="E22" s="53"/>
      <c r="F22" s="53"/>
      <c r="G22" s="53"/>
      <c r="H22" s="53"/>
      <c r="I22" s="50"/>
    </row>
    <row r="23" ht="15.75" customHeight="1" spans="1:9">
      <c r="A23" s="63" t="s">
        <v>59</v>
      </c>
      <c r="B23" s="50">
        <f t="shared" si="0"/>
        <v>230.41</v>
      </c>
      <c r="C23" s="53">
        <f t="shared" si="1"/>
        <v>230.41</v>
      </c>
      <c r="D23" s="53">
        <v>230.41</v>
      </c>
      <c r="E23" s="53"/>
      <c r="F23" s="53"/>
      <c r="G23" s="53"/>
      <c r="H23" s="53"/>
      <c r="I23" s="50"/>
    </row>
    <row r="24" ht="15.75" customHeight="1" spans="1:9">
      <c r="A24" s="63" t="s">
        <v>60</v>
      </c>
      <c r="B24" s="50">
        <f t="shared" si="0"/>
        <v>304.34</v>
      </c>
      <c r="C24" s="53">
        <f t="shared" si="1"/>
        <v>304.34</v>
      </c>
      <c r="D24" s="53">
        <v>304.34</v>
      </c>
      <c r="E24" s="53"/>
      <c r="F24" s="53"/>
      <c r="G24" s="53"/>
      <c r="H24" s="53"/>
      <c r="I24" s="50"/>
    </row>
    <row r="25" ht="15.75" customHeight="1" spans="1:9">
      <c r="A25" s="62" t="s">
        <v>61</v>
      </c>
      <c r="B25" s="50">
        <f t="shared" si="0"/>
        <v>333.5</v>
      </c>
      <c r="C25" s="53">
        <f t="shared" si="1"/>
        <v>333.5</v>
      </c>
      <c r="D25" s="52">
        <v>333.5</v>
      </c>
      <c r="E25" s="53"/>
      <c r="F25" s="53"/>
      <c r="G25" s="53"/>
      <c r="H25" s="53"/>
      <c r="I25" s="50"/>
    </row>
    <row r="26" ht="15.75" customHeight="1" spans="1:9">
      <c r="A26" s="63" t="s">
        <v>62</v>
      </c>
      <c r="B26" s="50">
        <f t="shared" si="0"/>
        <v>166.75</v>
      </c>
      <c r="C26" s="53">
        <f t="shared" si="1"/>
        <v>166.75</v>
      </c>
      <c r="D26" s="53">
        <v>166.75</v>
      </c>
      <c r="E26" s="53"/>
      <c r="F26" s="53"/>
      <c r="G26" s="53"/>
      <c r="H26" s="53"/>
      <c r="I26" s="50"/>
    </row>
    <row r="27" ht="15.75" customHeight="1" spans="1:9">
      <c r="A27" s="64" t="s">
        <v>63</v>
      </c>
      <c r="B27" s="50">
        <f t="shared" si="0"/>
        <v>14.59</v>
      </c>
      <c r="C27" s="53">
        <f t="shared" si="1"/>
        <v>14.59</v>
      </c>
      <c r="D27" s="53">
        <f>D28</f>
        <v>14.59</v>
      </c>
      <c r="E27" s="53"/>
      <c r="F27" s="53"/>
      <c r="G27" s="53"/>
      <c r="H27" s="53"/>
      <c r="I27" s="50"/>
    </row>
    <row r="28" ht="15.75" customHeight="1" spans="1:9">
      <c r="A28" s="64" t="s">
        <v>64</v>
      </c>
      <c r="B28" s="50">
        <f t="shared" si="0"/>
        <v>14.59</v>
      </c>
      <c r="C28" s="53">
        <f t="shared" si="1"/>
        <v>14.59</v>
      </c>
      <c r="D28" s="53">
        <v>14.59</v>
      </c>
      <c r="E28" s="53"/>
      <c r="F28" s="53"/>
      <c r="G28" s="53"/>
      <c r="H28" s="53"/>
      <c r="I28" s="50"/>
    </row>
    <row r="29" spans="1:9">
      <c r="A29" s="61" t="s">
        <v>13</v>
      </c>
      <c r="B29" s="50">
        <f t="shared" ref="B29:B57" si="3">C29+F29+G29+H29+I29</f>
        <v>163.29</v>
      </c>
      <c r="C29" s="53">
        <f t="shared" ref="C29:C57" si="4">SUM(D29:E29)</f>
        <v>163.29</v>
      </c>
      <c r="D29" s="53">
        <f>D30+D33</f>
        <v>163.29</v>
      </c>
      <c r="E29" s="53"/>
      <c r="F29" s="53"/>
      <c r="G29" s="53"/>
      <c r="H29" s="53"/>
      <c r="I29" s="50"/>
    </row>
    <row r="30" spans="1:9">
      <c r="A30" s="62" t="s">
        <v>65</v>
      </c>
      <c r="B30" s="50">
        <f t="shared" si="3"/>
        <v>13.22</v>
      </c>
      <c r="C30" s="53">
        <f t="shared" si="4"/>
        <v>13.22</v>
      </c>
      <c r="D30" s="53">
        <f>D31+D32</f>
        <v>13.22</v>
      </c>
      <c r="E30" s="53"/>
      <c r="F30" s="53"/>
      <c r="G30" s="53"/>
      <c r="H30" s="53"/>
      <c r="I30" s="50"/>
    </row>
    <row r="31" spans="1:9">
      <c r="A31" s="63" t="s">
        <v>66</v>
      </c>
      <c r="B31" s="50">
        <f t="shared" si="3"/>
        <v>0</v>
      </c>
      <c r="C31" s="53">
        <f t="shared" si="4"/>
        <v>0</v>
      </c>
      <c r="D31" s="53"/>
      <c r="E31" s="53"/>
      <c r="F31" s="53"/>
      <c r="G31" s="53"/>
      <c r="H31" s="53"/>
      <c r="I31" s="50"/>
    </row>
    <row r="32" spans="1:9">
      <c r="A32" s="63" t="s">
        <v>67</v>
      </c>
      <c r="B32" s="50">
        <f t="shared" si="3"/>
        <v>13.22</v>
      </c>
      <c r="C32" s="53">
        <f t="shared" si="4"/>
        <v>13.22</v>
      </c>
      <c r="D32" s="53">
        <v>13.22</v>
      </c>
      <c r="E32" s="53"/>
      <c r="F32" s="53"/>
      <c r="G32" s="53"/>
      <c r="H32" s="53"/>
      <c r="I32" s="50"/>
    </row>
    <row r="33" spans="1:9">
      <c r="A33" s="62" t="s">
        <v>68</v>
      </c>
      <c r="B33" s="50">
        <f t="shared" si="3"/>
        <v>150.07</v>
      </c>
      <c r="C33" s="53">
        <f t="shared" si="4"/>
        <v>150.07</v>
      </c>
      <c r="D33" s="53">
        <f>D34+D35</f>
        <v>150.07</v>
      </c>
      <c r="E33" s="53"/>
      <c r="F33" s="53"/>
      <c r="G33" s="53"/>
      <c r="H33" s="53"/>
      <c r="I33" s="50"/>
    </row>
    <row r="34" spans="1:9">
      <c r="A34" s="62" t="s">
        <v>69</v>
      </c>
      <c r="B34" s="50">
        <f t="shared" si="3"/>
        <v>45.02</v>
      </c>
      <c r="C34" s="53">
        <f t="shared" si="4"/>
        <v>45.02</v>
      </c>
      <c r="D34" s="53">
        <v>45.02</v>
      </c>
      <c r="E34" s="53"/>
      <c r="F34" s="53"/>
      <c r="G34" s="53"/>
      <c r="H34" s="53"/>
      <c r="I34" s="50"/>
    </row>
    <row r="35" spans="1:9">
      <c r="A35" s="62" t="s">
        <v>70</v>
      </c>
      <c r="B35" s="50">
        <f t="shared" si="3"/>
        <v>105.05</v>
      </c>
      <c r="C35" s="53">
        <f t="shared" si="4"/>
        <v>105.05</v>
      </c>
      <c r="D35" s="53">
        <v>105.05</v>
      </c>
      <c r="E35" s="53"/>
      <c r="F35" s="53"/>
      <c r="G35" s="53"/>
      <c r="H35" s="53"/>
      <c r="I35" s="50"/>
    </row>
    <row r="36" spans="1:9">
      <c r="A36" s="61" t="s">
        <v>15</v>
      </c>
      <c r="B36" s="50">
        <f t="shared" si="3"/>
        <v>235.49</v>
      </c>
      <c r="C36" s="53">
        <f t="shared" si="4"/>
        <v>235.49</v>
      </c>
      <c r="D36" s="53">
        <f>D37</f>
        <v>235.49</v>
      </c>
      <c r="E36" s="53"/>
      <c r="F36" s="53"/>
      <c r="G36" s="53"/>
      <c r="H36" s="53"/>
      <c r="I36" s="50"/>
    </row>
    <row r="37" spans="1:9">
      <c r="A37" s="62" t="s">
        <v>71</v>
      </c>
      <c r="B37" s="50">
        <f t="shared" si="3"/>
        <v>235.49</v>
      </c>
      <c r="C37" s="53">
        <f t="shared" si="4"/>
        <v>235.49</v>
      </c>
      <c r="D37" s="53">
        <f>D38</f>
        <v>235.49</v>
      </c>
      <c r="E37" s="53"/>
      <c r="F37" s="53"/>
      <c r="G37" s="53"/>
      <c r="H37" s="53"/>
      <c r="I37" s="50"/>
    </row>
    <row r="38" spans="1:9">
      <c r="A38" s="62" t="s">
        <v>72</v>
      </c>
      <c r="B38" s="50">
        <f t="shared" si="3"/>
        <v>235.49</v>
      </c>
      <c r="C38" s="53">
        <f t="shared" si="4"/>
        <v>235.49</v>
      </c>
      <c r="D38" s="53">
        <v>235.49</v>
      </c>
      <c r="E38" s="53"/>
      <c r="F38" s="53"/>
      <c r="G38" s="53"/>
      <c r="H38" s="53"/>
      <c r="I38" s="50"/>
    </row>
    <row r="39" spans="1:9">
      <c r="A39" s="61" t="s">
        <v>17</v>
      </c>
      <c r="B39" s="50">
        <f t="shared" si="3"/>
        <v>1195.83</v>
      </c>
      <c r="C39" s="53">
        <f t="shared" si="4"/>
        <v>857.19</v>
      </c>
      <c r="D39" s="53">
        <f>D40+D43+D45+D49</f>
        <v>857.19</v>
      </c>
      <c r="E39" s="53">
        <f>E40+E43+E45+E49</f>
        <v>0</v>
      </c>
      <c r="F39" s="53">
        <f>F40+F43+F45+F49</f>
        <v>338.64</v>
      </c>
      <c r="G39" s="53">
        <f>G40+G43+G45+G49</f>
        <v>0</v>
      </c>
      <c r="H39" s="53">
        <f>H40+H43+H45+H49</f>
        <v>0</v>
      </c>
      <c r="I39" s="50"/>
    </row>
    <row r="40" spans="1:9">
      <c r="A40" s="62" t="s">
        <v>73</v>
      </c>
      <c r="B40" s="50">
        <f t="shared" si="3"/>
        <v>744.88</v>
      </c>
      <c r="C40" s="53">
        <f t="shared" si="4"/>
        <v>744.88</v>
      </c>
      <c r="D40" s="53">
        <f>D41+D42</f>
        <v>744.88</v>
      </c>
      <c r="E40" s="53"/>
      <c r="F40" s="53"/>
      <c r="G40" s="53"/>
      <c r="H40" s="53"/>
      <c r="I40" s="50"/>
    </row>
    <row r="41" spans="1:9">
      <c r="A41" s="63" t="s">
        <v>47</v>
      </c>
      <c r="B41" s="50">
        <f t="shared" si="3"/>
        <v>0</v>
      </c>
      <c r="C41" s="53">
        <f t="shared" si="4"/>
        <v>0</v>
      </c>
      <c r="D41" s="53"/>
      <c r="E41" s="53"/>
      <c r="F41" s="53"/>
      <c r="G41" s="53"/>
      <c r="H41" s="53"/>
      <c r="I41" s="50"/>
    </row>
    <row r="42" spans="1:9">
      <c r="A42" s="63" t="s">
        <v>51</v>
      </c>
      <c r="B42" s="50">
        <f t="shared" si="3"/>
        <v>744.88</v>
      </c>
      <c r="C42" s="53">
        <f t="shared" si="4"/>
        <v>744.88</v>
      </c>
      <c r="D42" s="53">
        <v>744.88</v>
      </c>
      <c r="E42" s="53"/>
      <c r="F42" s="53"/>
      <c r="G42" s="53"/>
      <c r="H42" s="53"/>
      <c r="I42" s="50"/>
    </row>
    <row r="43" spans="1:9">
      <c r="A43" s="62" t="s">
        <v>74</v>
      </c>
      <c r="B43" s="50">
        <f t="shared" si="3"/>
        <v>65.09</v>
      </c>
      <c r="C43" s="53">
        <f t="shared" si="4"/>
        <v>65.09</v>
      </c>
      <c r="D43" s="53">
        <f>D44</f>
        <v>65.09</v>
      </c>
      <c r="E43" s="53"/>
      <c r="F43" s="53"/>
      <c r="G43" s="53"/>
      <c r="H43" s="53"/>
      <c r="I43" s="50"/>
    </row>
    <row r="44" spans="1:9">
      <c r="A44" s="63" t="s">
        <v>75</v>
      </c>
      <c r="B44" s="50">
        <f t="shared" si="3"/>
        <v>65.09</v>
      </c>
      <c r="C44" s="53">
        <f t="shared" si="4"/>
        <v>65.09</v>
      </c>
      <c r="D44" s="53">
        <v>65.09</v>
      </c>
      <c r="E44" s="53"/>
      <c r="F44" s="53"/>
      <c r="G44" s="53"/>
      <c r="H44" s="53"/>
      <c r="I44" s="50"/>
    </row>
    <row r="45" spans="1:9">
      <c r="A45" s="62" t="s">
        <v>76</v>
      </c>
      <c r="B45" s="50">
        <f t="shared" si="3"/>
        <v>47.22</v>
      </c>
      <c r="C45" s="53">
        <f t="shared" si="4"/>
        <v>47.22</v>
      </c>
      <c r="D45" s="53">
        <f>D46+D48+D47</f>
        <v>47.22</v>
      </c>
      <c r="E45" s="53"/>
      <c r="F45" s="53"/>
      <c r="G45" s="53"/>
      <c r="H45" s="53"/>
      <c r="I45" s="50"/>
    </row>
    <row r="46" spans="1:9">
      <c r="A46" s="63" t="s">
        <v>77</v>
      </c>
      <c r="B46" s="50">
        <f t="shared" si="3"/>
        <v>0</v>
      </c>
      <c r="C46" s="53">
        <f t="shared" si="4"/>
        <v>0</v>
      </c>
      <c r="D46" s="53"/>
      <c r="E46" s="53"/>
      <c r="F46" s="53"/>
      <c r="G46" s="53"/>
      <c r="H46" s="53"/>
      <c r="I46" s="50"/>
    </row>
    <row r="47" spans="1:9">
      <c r="A47" s="65" t="s">
        <v>78</v>
      </c>
      <c r="B47" s="50">
        <f t="shared" si="3"/>
        <v>47.22</v>
      </c>
      <c r="C47" s="53">
        <f t="shared" si="4"/>
        <v>47.22</v>
      </c>
      <c r="D47" s="53">
        <v>47.22</v>
      </c>
      <c r="E47" s="53"/>
      <c r="F47" s="53"/>
      <c r="G47" s="53"/>
      <c r="H47" s="53"/>
      <c r="I47" s="50"/>
    </row>
    <row r="48" spans="1:9">
      <c r="A48" s="65" t="s">
        <v>79</v>
      </c>
      <c r="B48" s="50">
        <f t="shared" si="3"/>
        <v>0</v>
      </c>
      <c r="C48" s="53">
        <f t="shared" si="4"/>
        <v>0</v>
      </c>
      <c r="D48" s="53"/>
      <c r="E48" s="53"/>
      <c r="F48" s="53"/>
      <c r="G48" s="53"/>
      <c r="H48" s="53"/>
      <c r="I48" s="50"/>
    </row>
    <row r="49" spans="1:9">
      <c r="A49" s="66" t="s">
        <v>80</v>
      </c>
      <c r="B49" s="50">
        <f t="shared" si="3"/>
        <v>338.64</v>
      </c>
      <c r="C49" s="53">
        <f t="shared" si="4"/>
        <v>0</v>
      </c>
      <c r="D49" s="53">
        <f t="shared" ref="D49:D52" si="5">D50</f>
        <v>0</v>
      </c>
      <c r="E49" s="53"/>
      <c r="F49" s="53">
        <f>F50</f>
        <v>338.64</v>
      </c>
      <c r="G49" s="53"/>
      <c r="H49" s="53"/>
      <c r="I49" s="50"/>
    </row>
    <row r="50" ht="14.25" spans="1:9">
      <c r="A50" s="67" t="s">
        <v>81</v>
      </c>
      <c r="B50" s="50">
        <f t="shared" si="3"/>
        <v>338.64</v>
      </c>
      <c r="C50" s="53">
        <f t="shared" si="4"/>
        <v>0</v>
      </c>
      <c r="D50" s="53"/>
      <c r="E50" s="53"/>
      <c r="F50" s="53">
        <v>338.64</v>
      </c>
      <c r="G50" s="53"/>
      <c r="H50" s="53"/>
      <c r="I50" s="50"/>
    </row>
    <row r="51" spans="1:9">
      <c r="A51" s="68" t="s">
        <v>19</v>
      </c>
      <c r="B51" s="50">
        <f t="shared" si="3"/>
        <v>239.7</v>
      </c>
      <c r="C51" s="53">
        <f t="shared" si="4"/>
        <v>239.7</v>
      </c>
      <c r="D51" s="53">
        <f t="shared" si="5"/>
        <v>239.7</v>
      </c>
      <c r="E51" s="53"/>
      <c r="F51" s="53"/>
      <c r="G51" s="53"/>
      <c r="H51" s="53"/>
      <c r="I51" s="50"/>
    </row>
    <row r="52" spans="1:9">
      <c r="A52" s="68" t="s">
        <v>82</v>
      </c>
      <c r="B52" s="50">
        <f t="shared" si="3"/>
        <v>239.7</v>
      </c>
      <c r="C52" s="53">
        <f t="shared" si="4"/>
        <v>239.7</v>
      </c>
      <c r="D52" s="53">
        <f t="shared" si="5"/>
        <v>239.7</v>
      </c>
      <c r="E52" s="53"/>
      <c r="F52" s="53"/>
      <c r="G52" s="53"/>
      <c r="H52" s="53"/>
      <c r="I52" s="50"/>
    </row>
    <row r="53" spans="1:9">
      <c r="A53" s="68" t="s">
        <v>83</v>
      </c>
      <c r="B53" s="50">
        <f t="shared" si="3"/>
        <v>239.7</v>
      </c>
      <c r="C53" s="53">
        <f t="shared" si="4"/>
        <v>239.7</v>
      </c>
      <c r="D53" s="53">
        <v>239.7</v>
      </c>
      <c r="E53" s="53"/>
      <c r="F53" s="53"/>
      <c r="G53" s="53"/>
      <c r="H53" s="53"/>
      <c r="I53" s="50"/>
    </row>
    <row r="54" spans="1:9">
      <c r="A54" s="68"/>
      <c r="B54" s="50">
        <f t="shared" si="3"/>
        <v>0</v>
      </c>
      <c r="C54" s="53">
        <f t="shared" si="4"/>
        <v>0</v>
      </c>
      <c r="D54" s="53"/>
      <c r="E54" s="53"/>
      <c r="F54" s="53"/>
      <c r="G54" s="53"/>
      <c r="H54" s="53"/>
      <c r="I54" s="50"/>
    </row>
    <row r="55" spans="1:9">
      <c r="A55" s="68"/>
      <c r="B55" s="50">
        <f t="shared" si="3"/>
        <v>0</v>
      </c>
      <c r="C55" s="53">
        <f t="shared" si="4"/>
        <v>0</v>
      </c>
      <c r="D55" s="53"/>
      <c r="E55" s="53"/>
      <c r="F55" s="53"/>
      <c r="G55" s="53"/>
      <c r="H55" s="53"/>
      <c r="I55" s="50"/>
    </row>
    <row r="56" spans="1:9">
      <c r="A56" s="68"/>
      <c r="B56" s="50">
        <f t="shared" si="3"/>
        <v>0</v>
      </c>
      <c r="C56" s="53">
        <f t="shared" si="4"/>
        <v>0</v>
      </c>
      <c r="D56" s="53"/>
      <c r="E56" s="53"/>
      <c r="F56" s="53"/>
      <c r="G56" s="53"/>
      <c r="H56" s="53"/>
      <c r="I56" s="50"/>
    </row>
    <row r="57" spans="1:9">
      <c r="A57" s="69" t="s">
        <v>35</v>
      </c>
      <c r="B57" s="50">
        <f t="shared" si="3"/>
        <v>3522.06</v>
      </c>
      <c r="C57" s="53">
        <f t="shared" si="4"/>
        <v>3082.96</v>
      </c>
      <c r="D57" s="53">
        <f>D51+D39+D36+D29+D19+D14+D6</f>
        <v>2988.96</v>
      </c>
      <c r="E57" s="53">
        <f>E51+E39+E36+E29+E19+E14+E6</f>
        <v>94</v>
      </c>
      <c r="F57" s="53">
        <f>F51+F39+F36+F29+F19+F14+F6</f>
        <v>439.1</v>
      </c>
      <c r="G57" s="53">
        <f>G51+G39+G36+G29+G19+G14+G6</f>
        <v>0</v>
      </c>
      <c r="H57" s="53">
        <f>H51+H39+H36+H29+H19+H14+H6</f>
        <v>0</v>
      </c>
      <c r="I57" s="5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topLeftCell="A3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92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70" customFormat="1" ht="36" customHeight="1" spans="1:6">
      <c r="A5" s="71" t="s">
        <v>4</v>
      </c>
      <c r="B5" s="71" t="s">
        <v>5</v>
      </c>
      <c r="C5" s="71" t="s">
        <v>4</v>
      </c>
      <c r="D5" s="71" t="s">
        <v>35</v>
      </c>
      <c r="E5" s="71" t="s">
        <v>93</v>
      </c>
      <c r="F5" s="71" t="s">
        <v>94</v>
      </c>
    </row>
    <row r="6" ht="21.75" customHeight="1" spans="1:6">
      <c r="A6" s="35" t="s">
        <v>6</v>
      </c>
      <c r="B6" s="35">
        <f>SUM(B7:B8)</f>
        <v>3522.06</v>
      </c>
      <c r="C6" s="72" t="s">
        <v>7</v>
      </c>
      <c r="D6" s="35">
        <v>494.68</v>
      </c>
      <c r="E6" s="35">
        <v>494.68</v>
      </c>
      <c r="F6" s="73"/>
    </row>
    <row r="7" ht="21.75" customHeight="1" spans="1:6">
      <c r="A7" s="74" t="s">
        <v>8</v>
      </c>
      <c r="B7" s="35">
        <v>3522.06</v>
      </c>
      <c r="C7" s="72" t="s">
        <v>9</v>
      </c>
      <c r="D7" s="35">
        <v>82.5</v>
      </c>
      <c r="E7" s="35">
        <v>82.5</v>
      </c>
      <c r="F7" s="73"/>
    </row>
    <row r="8" ht="21.75" customHeight="1" spans="1:6">
      <c r="A8" s="74" t="s">
        <v>10</v>
      </c>
      <c r="B8" s="35"/>
      <c r="C8" s="72" t="s">
        <v>11</v>
      </c>
      <c r="D8" s="35">
        <v>1110.57</v>
      </c>
      <c r="E8" s="35">
        <v>1110.57</v>
      </c>
      <c r="F8" s="73"/>
    </row>
    <row r="9" ht="21.75" customHeight="1" spans="1:6">
      <c r="A9" s="35" t="s">
        <v>12</v>
      </c>
      <c r="B9" s="35"/>
      <c r="C9" s="72" t="s">
        <v>13</v>
      </c>
      <c r="D9" s="35">
        <v>163.29</v>
      </c>
      <c r="E9" s="35">
        <v>163.29</v>
      </c>
      <c r="F9" s="73"/>
    </row>
    <row r="10" ht="21.75" customHeight="1" spans="1:6">
      <c r="A10" s="35" t="s">
        <v>14</v>
      </c>
      <c r="B10" s="35"/>
      <c r="C10" t="s">
        <v>15</v>
      </c>
      <c r="D10" s="35">
        <v>235.49</v>
      </c>
      <c r="E10" s="35">
        <v>235.49</v>
      </c>
      <c r="F10" s="73"/>
    </row>
    <row r="11" ht="21.75" customHeight="1" spans="1:6">
      <c r="A11" s="35" t="s">
        <v>16</v>
      </c>
      <c r="B11" s="35"/>
      <c r="C11" s="72" t="s">
        <v>17</v>
      </c>
      <c r="D11" s="35">
        <v>857.19</v>
      </c>
      <c r="E11" s="35">
        <v>1195.83</v>
      </c>
      <c r="F11" s="73"/>
    </row>
    <row r="12" ht="21.75" customHeight="1" spans="1:6">
      <c r="A12" s="35" t="s">
        <v>18</v>
      </c>
      <c r="B12" s="35"/>
      <c r="C12" s="75" t="s">
        <v>19</v>
      </c>
      <c r="D12" s="35">
        <v>239.7</v>
      </c>
      <c r="E12" s="35">
        <v>239.7</v>
      </c>
      <c r="F12" s="73"/>
    </row>
    <row r="13" ht="21.75" customHeight="1" spans="1:6">
      <c r="A13" s="35" t="s">
        <v>20</v>
      </c>
      <c r="B13" s="35"/>
      <c r="C13" s="35"/>
      <c r="D13" s="35"/>
      <c r="E13" s="73"/>
      <c r="F13" s="73"/>
    </row>
    <row r="14" ht="21.75" customHeight="1" spans="1:6">
      <c r="A14" s="35" t="s">
        <v>21</v>
      </c>
      <c r="B14" s="35"/>
      <c r="C14" s="35"/>
      <c r="D14" s="35"/>
      <c r="E14" s="73"/>
      <c r="F14" s="73"/>
    </row>
    <row r="15" ht="21.75" customHeight="1" spans="1:6">
      <c r="A15" s="35"/>
      <c r="B15" s="73"/>
      <c r="C15" s="35"/>
      <c r="D15" s="73">
        <f t="shared" ref="D15:D20" si="0">E15+F15</f>
        <v>0</v>
      </c>
      <c r="E15" s="73"/>
      <c r="F15" s="73"/>
    </row>
    <row r="16" ht="21.75" customHeight="1" spans="1:6">
      <c r="A16" s="36" t="s">
        <v>22</v>
      </c>
      <c r="B16" s="76">
        <f>B6+B9</f>
        <v>3522.06</v>
      </c>
      <c r="C16" s="36" t="s">
        <v>23</v>
      </c>
      <c r="D16" s="73">
        <f t="shared" si="0"/>
        <v>3522.06</v>
      </c>
      <c r="E16" s="73">
        <f>SUM(E6:E15)</f>
        <v>3522.06</v>
      </c>
      <c r="F16" s="73"/>
    </row>
    <row r="17" ht="21.75" customHeight="1" spans="1:6">
      <c r="A17" s="38" t="s">
        <v>26</v>
      </c>
      <c r="B17" s="73"/>
      <c r="C17" s="38" t="s">
        <v>25</v>
      </c>
      <c r="D17" s="73">
        <f t="shared" si="0"/>
        <v>0</v>
      </c>
      <c r="E17" s="73"/>
      <c r="F17" s="73"/>
    </row>
    <row r="18" ht="21.75" customHeight="1" spans="1:6">
      <c r="A18" s="38" t="s">
        <v>95</v>
      </c>
      <c r="B18" s="73"/>
      <c r="C18" s="35"/>
      <c r="D18" s="73">
        <f t="shared" si="0"/>
        <v>0</v>
      </c>
      <c r="E18" s="73"/>
      <c r="F18" s="73"/>
    </row>
    <row r="19" ht="21.75" customHeight="1" spans="1:6">
      <c r="A19" s="38" t="s">
        <v>96</v>
      </c>
      <c r="B19" s="73"/>
      <c r="C19" s="35"/>
      <c r="D19" s="73">
        <f t="shared" si="0"/>
        <v>0</v>
      </c>
      <c r="E19" s="73"/>
      <c r="F19" s="73"/>
    </row>
    <row r="20" ht="21.75" customHeight="1" spans="1:6">
      <c r="A20" s="36" t="s">
        <v>27</v>
      </c>
      <c r="B20" s="76">
        <f>B16+B17+B18+B19</f>
        <v>3522.06</v>
      </c>
      <c r="C20" s="36" t="s">
        <v>28</v>
      </c>
      <c r="D20" s="73">
        <f t="shared" si="0"/>
        <v>3522.06</v>
      </c>
      <c r="E20" s="73">
        <f t="shared" ref="E20:F20" si="1">E16+E17</f>
        <v>3522.06</v>
      </c>
      <c r="F20" s="73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7"/>
  <sheetViews>
    <sheetView showZeros="0" workbookViewId="0">
      <pane ySplit="5" topLeftCell="A40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16384" width="9" style="42"/>
  </cols>
  <sheetData>
    <row r="2" ht="25.5" spans="1:6">
      <c r="A2" s="57" t="s">
        <v>97</v>
      </c>
      <c r="B2" s="57"/>
      <c r="C2" s="57"/>
      <c r="D2" s="57"/>
      <c r="E2" s="57"/>
      <c r="F2" s="57"/>
    </row>
    <row r="3" ht="24.75" customHeight="1" spans="6:6">
      <c r="F3" s="58" t="s">
        <v>1</v>
      </c>
    </row>
    <row r="4" s="41" customFormat="1" ht="21.75" customHeight="1" spans="1:6">
      <c r="A4" s="45" t="s">
        <v>30</v>
      </c>
      <c r="B4" s="45" t="s">
        <v>31</v>
      </c>
      <c r="C4" s="45" t="s">
        <v>85</v>
      </c>
      <c r="D4" s="45"/>
      <c r="E4" s="45"/>
      <c r="F4" s="59" t="s">
        <v>86</v>
      </c>
    </row>
    <row r="5" s="41" customFormat="1" ht="27" customHeight="1" spans="1:6">
      <c r="A5" s="59"/>
      <c r="B5" s="59"/>
      <c r="C5" s="59" t="s">
        <v>35</v>
      </c>
      <c r="D5" s="59" t="s">
        <v>90</v>
      </c>
      <c r="E5" s="59" t="s">
        <v>91</v>
      </c>
      <c r="F5" s="60"/>
    </row>
    <row r="6" ht="18" customHeight="1" spans="1:6">
      <c r="A6" s="61" t="s">
        <v>7</v>
      </c>
      <c r="B6" s="50">
        <f t="shared" ref="B6:B57" si="0">C6+F6+G6+H6+I6</f>
        <v>494.68</v>
      </c>
      <c r="C6" s="53">
        <f t="shared" ref="C6:C57" si="1">SUM(D6:E6)</f>
        <v>394.22</v>
      </c>
      <c r="D6" s="53">
        <f t="shared" ref="D6:F6" si="2">D7+D11</f>
        <v>300.22</v>
      </c>
      <c r="E6" s="53">
        <f t="shared" si="2"/>
        <v>94</v>
      </c>
      <c r="F6" s="53">
        <f t="shared" si="2"/>
        <v>100.46</v>
      </c>
    </row>
    <row r="7" ht="18" customHeight="1" spans="1:6">
      <c r="A7" s="62" t="s">
        <v>46</v>
      </c>
      <c r="B7" s="50">
        <f t="shared" si="0"/>
        <v>459.09</v>
      </c>
      <c r="C7" s="53">
        <f t="shared" si="1"/>
        <v>358.63</v>
      </c>
      <c r="D7" s="53">
        <f t="shared" ref="D7:F7" si="3">D8+D9+D10</f>
        <v>264.63</v>
      </c>
      <c r="E7" s="53">
        <f t="shared" si="3"/>
        <v>94</v>
      </c>
      <c r="F7" s="53">
        <f t="shared" si="3"/>
        <v>100.46</v>
      </c>
    </row>
    <row r="8" ht="18" customHeight="1" spans="1:6">
      <c r="A8" s="63" t="s">
        <v>47</v>
      </c>
      <c r="B8" s="50">
        <f t="shared" si="0"/>
        <v>459.09</v>
      </c>
      <c r="C8" s="53">
        <f t="shared" si="1"/>
        <v>358.63</v>
      </c>
      <c r="D8" s="53">
        <v>264.63</v>
      </c>
      <c r="E8" s="53">
        <v>94</v>
      </c>
      <c r="F8" s="53">
        <v>100.46</v>
      </c>
    </row>
    <row r="9" ht="18" customHeight="1" spans="1:6">
      <c r="A9" s="63" t="s">
        <v>48</v>
      </c>
      <c r="B9" s="50">
        <f t="shared" si="0"/>
        <v>0</v>
      </c>
      <c r="C9" s="53">
        <f t="shared" si="1"/>
        <v>0</v>
      </c>
      <c r="D9" s="53"/>
      <c r="E9" s="53"/>
      <c r="F9" s="53"/>
    </row>
    <row r="10" ht="18" customHeight="1" spans="1:6">
      <c r="A10" s="63" t="s">
        <v>49</v>
      </c>
      <c r="B10" s="50">
        <f t="shared" si="0"/>
        <v>0</v>
      </c>
      <c r="C10" s="53">
        <f t="shared" si="1"/>
        <v>0</v>
      </c>
      <c r="D10" s="53"/>
      <c r="E10" s="53"/>
      <c r="F10" s="53"/>
    </row>
    <row r="11" ht="18" customHeight="1" spans="1:6">
      <c r="A11" s="62" t="s">
        <v>50</v>
      </c>
      <c r="B11" s="50">
        <f t="shared" si="0"/>
        <v>35.59</v>
      </c>
      <c r="C11" s="53">
        <f t="shared" si="1"/>
        <v>35.59</v>
      </c>
      <c r="D11" s="53">
        <f>D12+D13</f>
        <v>35.59</v>
      </c>
      <c r="E11" s="53"/>
      <c r="F11" s="53"/>
    </row>
    <row r="12" ht="18" customHeight="1" spans="1:6">
      <c r="A12" s="63" t="s">
        <v>47</v>
      </c>
      <c r="B12" s="50">
        <f t="shared" si="0"/>
        <v>0</v>
      </c>
      <c r="C12" s="53">
        <f t="shared" si="1"/>
        <v>0</v>
      </c>
      <c r="D12" s="53"/>
      <c r="E12" s="53"/>
      <c r="F12" s="53"/>
    </row>
    <row r="13" ht="18" customHeight="1" spans="1:6">
      <c r="A13" s="63" t="s">
        <v>51</v>
      </c>
      <c r="B13" s="50">
        <f t="shared" si="0"/>
        <v>35.59</v>
      </c>
      <c r="C13" s="53">
        <f t="shared" si="1"/>
        <v>35.59</v>
      </c>
      <c r="D13" s="53">
        <v>35.59</v>
      </c>
      <c r="E13" s="53"/>
      <c r="F13" s="53"/>
    </row>
    <row r="14" ht="18" customHeight="1" spans="1:6">
      <c r="A14" s="61" t="s">
        <v>9</v>
      </c>
      <c r="B14" s="50">
        <f t="shared" si="0"/>
        <v>82.5</v>
      </c>
      <c r="C14" s="53">
        <f t="shared" si="1"/>
        <v>82.5</v>
      </c>
      <c r="D14" s="53">
        <f>D15+D17</f>
        <v>82.5</v>
      </c>
      <c r="E14" s="53"/>
      <c r="F14" s="53"/>
    </row>
    <row r="15" ht="18" customHeight="1" spans="1:6">
      <c r="A15" s="62" t="s">
        <v>52</v>
      </c>
      <c r="B15" s="50">
        <f t="shared" si="0"/>
        <v>6.84</v>
      </c>
      <c r="C15" s="53">
        <f t="shared" si="1"/>
        <v>6.84</v>
      </c>
      <c r="D15" s="53">
        <f t="shared" ref="D15:D20" si="4">D16</f>
        <v>6.84</v>
      </c>
      <c r="E15" s="53"/>
      <c r="F15" s="53"/>
    </row>
    <row r="16" ht="18" customHeight="1" spans="1:6">
      <c r="A16" s="63" t="s">
        <v>53</v>
      </c>
      <c r="B16" s="50">
        <f t="shared" si="0"/>
        <v>6.84</v>
      </c>
      <c r="C16" s="53">
        <f t="shared" si="1"/>
        <v>6.84</v>
      </c>
      <c r="D16" s="53">
        <v>6.84</v>
      </c>
      <c r="E16" s="53"/>
      <c r="F16" s="53"/>
    </row>
    <row r="17" ht="18" customHeight="1" spans="1:6">
      <c r="A17" s="62" t="s">
        <v>54</v>
      </c>
      <c r="B17" s="50">
        <f t="shared" si="0"/>
        <v>75.66</v>
      </c>
      <c r="C17" s="53">
        <f t="shared" si="1"/>
        <v>75.66</v>
      </c>
      <c r="D17" s="53">
        <f t="shared" si="4"/>
        <v>75.66</v>
      </c>
      <c r="E17" s="53"/>
      <c r="F17" s="53"/>
    </row>
    <row r="18" ht="18" customHeight="1" spans="1:6">
      <c r="A18" s="62" t="s">
        <v>55</v>
      </c>
      <c r="B18" s="50">
        <f t="shared" si="0"/>
        <v>75.66</v>
      </c>
      <c r="C18" s="53">
        <f t="shared" si="1"/>
        <v>75.66</v>
      </c>
      <c r="D18" s="53">
        <v>75.66</v>
      </c>
      <c r="E18" s="53"/>
      <c r="F18" s="53"/>
    </row>
    <row r="19" ht="18" customHeight="1" spans="1:6">
      <c r="A19" s="61" t="s">
        <v>11</v>
      </c>
      <c r="B19" s="50">
        <f t="shared" si="0"/>
        <v>1110.57</v>
      </c>
      <c r="C19" s="53">
        <f t="shared" si="1"/>
        <v>1110.57</v>
      </c>
      <c r="D19" s="53">
        <f>D20+D22+D27</f>
        <v>1110.57</v>
      </c>
      <c r="E19" s="53"/>
      <c r="F19" s="53"/>
    </row>
    <row r="20" ht="18" customHeight="1" spans="1:6">
      <c r="A20" s="62" t="s">
        <v>56</v>
      </c>
      <c r="B20" s="50">
        <f t="shared" si="0"/>
        <v>60.98</v>
      </c>
      <c r="C20" s="53">
        <f t="shared" si="1"/>
        <v>60.98</v>
      </c>
      <c r="D20" s="53">
        <f t="shared" si="4"/>
        <v>60.98</v>
      </c>
      <c r="E20" s="53"/>
      <c r="F20" s="53"/>
    </row>
    <row r="21" ht="18" customHeight="1" spans="1:6">
      <c r="A21" s="63" t="s">
        <v>57</v>
      </c>
      <c r="B21" s="50">
        <f t="shared" si="0"/>
        <v>60.98</v>
      </c>
      <c r="C21" s="53">
        <f t="shared" si="1"/>
        <v>60.98</v>
      </c>
      <c r="D21" s="53">
        <v>60.98</v>
      </c>
      <c r="E21" s="53"/>
      <c r="F21" s="53"/>
    </row>
    <row r="22" spans="1:6">
      <c r="A22" s="62" t="s">
        <v>58</v>
      </c>
      <c r="B22" s="50">
        <f t="shared" si="0"/>
        <v>1035</v>
      </c>
      <c r="C22" s="53">
        <f t="shared" si="1"/>
        <v>1035</v>
      </c>
      <c r="D22" s="53">
        <f>D23+D24+D25+D26</f>
        <v>1035</v>
      </c>
      <c r="E22" s="53"/>
      <c r="F22" s="53"/>
    </row>
    <row r="23" spans="1:6">
      <c r="A23" s="63" t="s">
        <v>59</v>
      </c>
      <c r="B23" s="50">
        <f t="shared" si="0"/>
        <v>230.41</v>
      </c>
      <c r="C23" s="53">
        <f t="shared" si="1"/>
        <v>230.41</v>
      </c>
      <c r="D23" s="53">
        <v>230.41</v>
      </c>
      <c r="E23" s="53"/>
      <c r="F23" s="53"/>
    </row>
    <row r="24" spans="1:6">
      <c r="A24" s="63" t="s">
        <v>60</v>
      </c>
      <c r="B24" s="50">
        <f t="shared" si="0"/>
        <v>304.34</v>
      </c>
      <c r="C24" s="53">
        <f t="shared" si="1"/>
        <v>304.34</v>
      </c>
      <c r="D24" s="53">
        <v>304.34</v>
      </c>
      <c r="E24" s="53"/>
      <c r="F24" s="53"/>
    </row>
    <row r="25" spans="1:6">
      <c r="A25" s="62" t="s">
        <v>61</v>
      </c>
      <c r="B25" s="50">
        <f t="shared" si="0"/>
        <v>333.5</v>
      </c>
      <c r="C25" s="53">
        <f t="shared" si="1"/>
        <v>333.5</v>
      </c>
      <c r="D25" s="52">
        <v>333.5</v>
      </c>
      <c r="E25" s="53"/>
      <c r="F25" s="53"/>
    </row>
    <row r="26" spans="1:6">
      <c r="A26" s="63" t="s">
        <v>62</v>
      </c>
      <c r="B26" s="50">
        <f t="shared" si="0"/>
        <v>166.75</v>
      </c>
      <c r="C26" s="53">
        <f t="shared" si="1"/>
        <v>166.75</v>
      </c>
      <c r="D26" s="53">
        <v>166.75</v>
      </c>
      <c r="E26" s="53"/>
      <c r="F26" s="53"/>
    </row>
    <row r="27" spans="1:6">
      <c r="A27" s="64" t="s">
        <v>63</v>
      </c>
      <c r="B27" s="50">
        <f t="shared" si="0"/>
        <v>14.59</v>
      </c>
      <c r="C27" s="53">
        <f t="shared" si="1"/>
        <v>14.59</v>
      </c>
      <c r="D27" s="53">
        <f>D28</f>
        <v>14.59</v>
      </c>
      <c r="E27" s="53"/>
      <c r="F27" s="53"/>
    </row>
    <row r="28" spans="1:6">
      <c r="A28" s="64" t="s">
        <v>64</v>
      </c>
      <c r="B28" s="50">
        <f t="shared" si="0"/>
        <v>14.59</v>
      </c>
      <c r="C28" s="53">
        <f t="shared" si="1"/>
        <v>14.59</v>
      </c>
      <c r="D28" s="53">
        <v>14.59</v>
      </c>
      <c r="E28" s="53"/>
      <c r="F28" s="53"/>
    </row>
    <row r="29" spans="1:6">
      <c r="A29" s="61" t="s">
        <v>13</v>
      </c>
      <c r="B29" s="50">
        <f t="shared" si="0"/>
        <v>163.29</v>
      </c>
      <c r="C29" s="53">
        <f t="shared" si="1"/>
        <v>163.29</v>
      </c>
      <c r="D29" s="53">
        <f>D30+D33</f>
        <v>163.29</v>
      </c>
      <c r="E29" s="53"/>
      <c r="F29" s="53"/>
    </row>
    <row r="30" spans="1:6">
      <c r="A30" s="62" t="s">
        <v>65</v>
      </c>
      <c r="B30" s="50">
        <f t="shared" si="0"/>
        <v>13.22</v>
      </c>
      <c r="C30" s="53">
        <f t="shared" si="1"/>
        <v>13.22</v>
      </c>
      <c r="D30" s="53">
        <f>D31+D32</f>
        <v>13.22</v>
      </c>
      <c r="E30" s="53"/>
      <c r="F30" s="53"/>
    </row>
    <row r="31" spans="1:6">
      <c r="A31" s="63" t="s">
        <v>66</v>
      </c>
      <c r="B31" s="50">
        <f t="shared" si="0"/>
        <v>0</v>
      </c>
      <c r="C31" s="53">
        <f t="shared" si="1"/>
        <v>0</v>
      </c>
      <c r="D31" s="53"/>
      <c r="E31" s="53"/>
      <c r="F31" s="53"/>
    </row>
    <row r="32" spans="1:6">
      <c r="A32" s="63" t="s">
        <v>67</v>
      </c>
      <c r="B32" s="50">
        <f t="shared" si="0"/>
        <v>13.22</v>
      </c>
      <c r="C32" s="53">
        <f t="shared" si="1"/>
        <v>13.22</v>
      </c>
      <c r="D32" s="53">
        <v>13.22</v>
      </c>
      <c r="E32" s="53"/>
      <c r="F32" s="53"/>
    </row>
    <row r="33" spans="1:6">
      <c r="A33" s="62" t="s">
        <v>68</v>
      </c>
      <c r="B33" s="50">
        <f t="shared" si="0"/>
        <v>150.07</v>
      </c>
      <c r="C33" s="53">
        <f t="shared" si="1"/>
        <v>150.07</v>
      </c>
      <c r="D33" s="53">
        <f>D34+D35</f>
        <v>150.07</v>
      </c>
      <c r="E33" s="53"/>
      <c r="F33" s="53"/>
    </row>
    <row r="34" spans="1:6">
      <c r="A34" s="62" t="s">
        <v>69</v>
      </c>
      <c r="B34" s="50">
        <f t="shared" si="0"/>
        <v>45.02</v>
      </c>
      <c r="C34" s="53">
        <f t="shared" si="1"/>
        <v>45.02</v>
      </c>
      <c r="D34" s="53">
        <v>45.02</v>
      </c>
      <c r="E34" s="53"/>
      <c r="F34" s="53"/>
    </row>
    <row r="35" spans="1:6">
      <c r="A35" s="62" t="s">
        <v>70</v>
      </c>
      <c r="B35" s="50">
        <f t="shared" si="0"/>
        <v>105.05</v>
      </c>
      <c r="C35" s="53">
        <f t="shared" si="1"/>
        <v>105.05</v>
      </c>
      <c r="D35" s="53">
        <v>105.05</v>
      </c>
      <c r="E35" s="53"/>
      <c r="F35" s="53"/>
    </row>
    <row r="36" spans="1:6">
      <c r="A36" s="61" t="s">
        <v>15</v>
      </c>
      <c r="B36" s="50">
        <f t="shared" si="0"/>
        <v>235.49</v>
      </c>
      <c r="C36" s="53">
        <f t="shared" si="1"/>
        <v>235.49</v>
      </c>
      <c r="D36" s="53">
        <f>D37</f>
        <v>235.49</v>
      </c>
      <c r="E36" s="53"/>
      <c r="F36" s="53"/>
    </row>
    <row r="37" spans="1:6">
      <c r="A37" s="62" t="s">
        <v>71</v>
      </c>
      <c r="B37" s="50">
        <f t="shared" si="0"/>
        <v>235.49</v>
      </c>
      <c r="C37" s="53">
        <f t="shared" si="1"/>
        <v>235.49</v>
      </c>
      <c r="D37" s="53">
        <f>D38</f>
        <v>235.49</v>
      </c>
      <c r="E37" s="53"/>
      <c r="F37" s="53"/>
    </row>
    <row r="38" spans="1:6">
      <c r="A38" s="62" t="s">
        <v>72</v>
      </c>
      <c r="B38" s="50">
        <f t="shared" si="0"/>
        <v>235.49</v>
      </c>
      <c r="C38" s="53">
        <f t="shared" si="1"/>
        <v>235.49</v>
      </c>
      <c r="D38" s="53">
        <v>235.49</v>
      </c>
      <c r="E38" s="53"/>
      <c r="F38" s="53"/>
    </row>
    <row r="39" spans="1:6">
      <c r="A39" s="61" t="s">
        <v>17</v>
      </c>
      <c r="B39" s="50">
        <f t="shared" si="0"/>
        <v>1195.83</v>
      </c>
      <c r="C39" s="53">
        <f t="shared" si="1"/>
        <v>857.19</v>
      </c>
      <c r="D39" s="53">
        <f>D40+D43+D45+D49</f>
        <v>857.19</v>
      </c>
      <c r="E39" s="53">
        <f>E40+E43+E45+E49</f>
        <v>0</v>
      </c>
      <c r="F39" s="53">
        <f>F40+F43+F45+F49</f>
        <v>338.64</v>
      </c>
    </row>
    <row r="40" spans="1:6">
      <c r="A40" s="62" t="s">
        <v>73</v>
      </c>
      <c r="B40" s="50">
        <f t="shared" si="0"/>
        <v>744.88</v>
      </c>
      <c r="C40" s="53">
        <f t="shared" si="1"/>
        <v>744.88</v>
      </c>
      <c r="D40" s="53">
        <f>D41+D42</f>
        <v>744.88</v>
      </c>
      <c r="E40" s="53"/>
      <c r="F40" s="53"/>
    </row>
    <row r="41" spans="1:6">
      <c r="A41" s="63" t="s">
        <v>47</v>
      </c>
      <c r="B41" s="50">
        <f t="shared" si="0"/>
        <v>0</v>
      </c>
      <c r="C41" s="53">
        <f t="shared" si="1"/>
        <v>0</v>
      </c>
      <c r="D41" s="53"/>
      <c r="E41" s="53"/>
      <c r="F41" s="53"/>
    </row>
    <row r="42" spans="1:6">
      <c r="A42" s="63" t="s">
        <v>51</v>
      </c>
      <c r="B42" s="50">
        <f t="shared" si="0"/>
        <v>744.88</v>
      </c>
      <c r="C42" s="53">
        <f t="shared" si="1"/>
        <v>744.88</v>
      </c>
      <c r="D42" s="53">
        <v>744.88</v>
      </c>
      <c r="E42" s="53"/>
      <c r="F42" s="53"/>
    </row>
    <row r="43" spans="1:6">
      <c r="A43" s="62" t="s">
        <v>74</v>
      </c>
      <c r="B43" s="50">
        <f t="shared" si="0"/>
        <v>65.09</v>
      </c>
      <c r="C43" s="53">
        <f t="shared" si="1"/>
        <v>65.09</v>
      </c>
      <c r="D43" s="53">
        <f>D44</f>
        <v>65.09</v>
      </c>
      <c r="E43" s="53"/>
      <c r="F43" s="53"/>
    </row>
    <row r="44" spans="1:6">
      <c r="A44" s="63" t="s">
        <v>75</v>
      </c>
      <c r="B44" s="50">
        <f t="shared" si="0"/>
        <v>65.09</v>
      </c>
      <c r="C44" s="53">
        <f t="shared" si="1"/>
        <v>65.09</v>
      </c>
      <c r="D44" s="53">
        <v>65.09</v>
      </c>
      <c r="E44" s="53"/>
      <c r="F44" s="53"/>
    </row>
    <row r="45" spans="1:6">
      <c r="A45" s="62" t="s">
        <v>76</v>
      </c>
      <c r="B45" s="50">
        <f t="shared" si="0"/>
        <v>47.22</v>
      </c>
      <c r="C45" s="53">
        <f t="shared" si="1"/>
        <v>47.22</v>
      </c>
      <c r="D45" s="53">
        <f>D46+D48+D47</f>
        <v>47.22</v>
      </c>
      <c r="E45" s="53"/>
      <c r="F45" s="53"/>
    </row>
    <row r="46" spans="1:6">
      <c r="A46" s="63" t="s">
        <v>77</v>
      </c>
      <c r="B46" s="50">
        <f t="shared" si="0"/>
        <v>0</v>
      </c>
      <c r="C46" s="53">
        <f t="shared" si="1"/>
        <v>0</v>
      </c>
      <c r="D46" s="53"/>
      <c r="E46" s="53"/>
      <c r="F46" s="53"/>
    </row>
    <row r="47" spans="1:6">
      <c r="A47" s="65" t="s">
        <v>78</v>
      </c>
      <c r="B47" s="50">
        <f t="shared" si="0"/>
        <v>47.22</v>
      </c>
      <c r="C47" s="53">
        <f t="shared" si="1"/>
        <v>47.22</v>
      </c>
      <c r="D47" s="53">
        <v>47.22</v>
      </c>
      <c r="E47" s="53"/>
      <c r="F47" s="53"/>
    </row>
    <row r="48" spans="1:6">
      <c r="A48" s="65" t="s">
        <v>79</v>
      </c>
      <c r="B48" s="50">
        <f t="shared" si="0"/>
        <v>0</v>
      </c>
      <c r="C48" s="53">
        <f t="shared" si="1"/>
        <v>0</v>
      </c>
      <c r="D48" s="53"/>
      <c r="E48" s="53"/>
      <c r="F48" s="53"/>
    </row>
    <row r="49" spans="1:6">
      <c r="A49" s="66" t="s">
        <v>80</v>
      </c>
      <c r="B49" s="50">
        <f t="shared" si="0"/>
        <v>338.64</v>
      </c>
      <c r="C49" s="53">
        <f t="shared" si="1"/>
        <v>0</v>
      </c>
      <c r="D49" s="53">
        <f t="shared" ref="D49:D52" si="5">D50</f>
        <v>0</v>
      </c>
      <c r="E49" s="53"/>
      <c r="F49" s="53">
        <f>F50</f>
        <v>338.64</v>
      </c>
    </row>
    <row r="50" ht="14.25" spans="1:6">
      <c r="A50" s="67" t="s">
        <v>81</v>
      </c>
      <c r="B50" s="50">
        <f t="shared" si="0"/>
        <v>338.64</v>
      </c>
      <c r="C50" s="53">
        <f t="shared" si="1"/>
        <v>0</v>
      </c>
      <c r="D50" s="53"/>
      <c r="E50" s="53"/>
      <c r="F50" s="53">
        <v>338.64</v>
      </c>
    </row>
    <row r="51" spans="1:6">
      <c r="A51" s="68" t="s">
        <v>19</v>
      </c>
      <c r="B51" s="50">
        <f t="shared" si="0"/>
        <v>239.7</v>
      </c>
      <c r="C51" s="53">
        <f t="shared" si="1"/>
        <v>239.7</v>
      </c>
      <c r="D51" s="53">
        <f t="shared" si="5"/>
        <v>239.7</v>
      </c>
      <c r="E51" s="53"/>
      <c r="F51" s="53"/>
    </row>
    <row r="52" spans="1:6">
      <c r="A52" s="68" t="s">
        <v>82</v>
      </c>
      <c r="B52" s="50">
        <f t="shared" si="0"/>
        <v>239.7</v>
      </c>
      <c r="C52" s="53">
        <f t="shared" si="1"/>
        <v>239.7</v>
      </c>
      <c r="D52" s="53">
        <f t="shared" si="5"/>
        <v>239.7</v>
      </c>
      <c r="E52" s="53"/>
      <c r="F52" s="53"/>
    </row>
    <row r="53" spans="1:6">
      <c r="A53" s="68" t="s">
        <v>83</v>
      </c>
      <c r="B53" s="50">
        <f t="shared" si="0"/>
        <v>239.7</v>
      </c>
      <c r="C53" s="53">
        <f t="shared" si="1"/>
        <v>239.7</v>
      </c>
      <c r="D53" s="53">
        <v>239.7</v>
      </c>
      <c r="E53" s="53"/>
      <c r="F53" s="53"/>
    </row>
    <row r="54" spans="1:6">
      <c r="A54" s="68"/>
      <c r="B54" s="50">
        <f t="shared" si="0"/>
        <v>0</v>
      </c>
      <c r="C54" s="53">
        <f t="shared" si="1"/>
        <v>0</v>
      </c>
      <c r="D54" s="53"/>
      <c r="E54" s="53"/>
      <c r="F54" s="53"/>
    </row>
    <row r="55" spans="1:6">
      <c r="A55" s="68"/>
      <c r="B55" s="50">
        <f t="shared" si="0"/>
        <v>0</v>
      </c>
      <c r="C55" s="53">
        <f t="shared" si="1"/>
        <v>0</v>
      </c>
      <c r="D55" s="53"/>
      <c r="E55" s="53"/>
      <c r="F55" s="53"/>
    </row>
    <row r="56" spans="1:6">
      <c r="A56" s="68"/>
      <c r="B56" s="50">
        <f t="shared" si="0"/>
        <v>0</v>
      </c>
      <c r="C56" s="53">
        <f t="shared" si="1"/>
        <v>0</v>
      </c>
      <c r="D56" s="53"/>
      <c r="E56" s="53"/>
      <c r="F56" s="53"/>
    </row>
    <row r="57" spans="1:6">
      <c r="A57" s="69" t="s">
        <v>35</v>
      </c>
      <c r="B57" s="50">
        <f t="shared" si="0"/>
        <v>3522.06</v>
      </c>
      <c r="C57" s="53">
        <f t="shared" si="1"/>
        <v>3082.96</v>
      </c>
      <c r="D57" s="53">
        <f t="shared" ref="D57:F57" si="6">D51+D39+D36+D29+D19+D14+D6</f>
        <v>2988.96</v>
      </c>
      <c r="E57" s="53">
        <f t="shared" si="6"/>
        <v>94</v>
      </c>
      <c r="F57" s="53">
        <f t="shared" si="6"/>
        <v>439.1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98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99</v>
      </c>
      <c r="B4" s="46" t="s">
        <v>31</v>
      </c>
      <c r="C4" s="47" t="s">
        <v>85</v>
      </c>
      <c r="D4" s="47"/>
      <c r="E4" s="47"/>
      <c r="F4" s="45" t="s">
        <v>86</v>
      </c>
    </row>
    <row r="5" ht="25.5" customHeight="1" spans="1:6">
      <c r="A5" s="45"/>
      <c r="B5" s="48"/>
      <c r="C5" s="47" t="s">
        <v>35</v>
      </c>
      <c r="D5" s="47" t="s">
        <v>90</v>
      </c>
      <c r="E5" s="47" t="s">
        <v>91</v>
      </c>
      <c r="F5" s="47"/>
    </row>
    <row r="6" ht="18" customHeight="1" spans="1:6">
      <c r="A6" s="49" t="s">
        <v>100</v>
      </c>
      <c r="B6" s="50">
        <f t="shared" ref="B6" si="0">SUM(B7:B19)</f>
        <v>2454.21</v>
      </c>
      <c r="C6" s="50">
        <f t="shared" ref="C6" si="1">SUM(C7:C19)</f>
        <v>2454.21</v>
      </c>
      <c r="D6" s="50">
        <f t="shared" ref="D6" si="2">SUM(D7:D19)</f>
        <v>2454.21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101</v>
      </c>
      <c r="B7" s="50">
        <f t="shared" ref="B7:B70" si="4">C7+F7</f>
        <v>800.56</v>
      </c>
      <c r="C7" s="50">
        <f t="shared" ref="C7:C70" si="5">SUM(D7:E7)</f>
        <v>800.56</v>
      </c>
      <c r="D7" s="50">
        <v>800.56</v>
      </c>
      <c r="E7" s="50"/>
      <c r="F7" s="50"/>
    </row>
    <row r="8" ht="18" customHeight="1" spans="1:6">
      <c r="A8" s="51" t="s">
        <v>102</v>
      </c>
      <c r="B8" s="50">
        <f t="shared" si="4"/>
        <v>670.39</v>
      </c>
      <c r="C8" s="50">
        <f t="shared" si="5"/>
        <v>670.39</v>
      </c>
      <c r="D8" s="50">
        <v>670.39</v>
      </c>
      <c r="E8" s="50"/>
      <c r="F8" s="50"/>
    </row>
    <row r="9" ht="18" customHeight="1" spans="1:6">
      <c r="A9" s="51" t="s">
        <v>103</v>
      </c>
      <c r="B9" s="50">
        <f t="shared" si="4"/>
        <v>78.65</v>
      </c>
      <c r="C9" s="50">
        <f t="shared" si="5"/>
        <v>78.65</v>
      </c>
      <c r="D9" s="50">
        <v>78.65</v>
      </c>
      <c r="E9" s="50"/>
      <c r="F9" s="50"/>
    </row>
    <row r="10" ht="18" customHeight="1" spans="1:6">
      <c r="A10" s="51" t="s">
        <v>104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105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106</v>
      </c>
      <c r="B12" s="50">
        <f t="shared" si="4"/>
        <v>333.5</v>
      </c>
      <c r="C12" s="50">
        <f t="shared" si="5"/>
        <v>333.5</v>
      </c>
      <c r="D12" s="52">
        <v>333.5</v>
      </c>
      <c r="E12" s="50"/>
      <c r="F12" s="50"/>
    </row>
    <row r="13" ht="18" customHeight="1" spans="1:6">
      <c r="A13" s="51" t="s">
        <v>107</v>
      </c>
      <c r="B13" s="50">
        <f t="shared" si="4"/>
        <v>166.75</v>
      </c>
      <c r="C13" s="50">
        <f t="shared" si="5"/>
        <v>166.75</v>
      </c>
      <c r="D13" s="53">
        <v>166.75</v>
      </c>
      <c r="E13" s="50"/>
      <c r="F13" s="50"/>
    </row>
    <row r="14" ht="18" customHeight="1" spans="1:6">
      <c r="A14" s="51" t="s">
        <v>108</v>
      </c>
      <c r="B14" s="50">
        <f t="shared" si="4"/>
        <v>105.05</v>
      </c>
      <c r="C14" s="50">
        <f t="shared" si="5"/>
        <v>105.05</v>
      </c>
      <c r="D14" s="50">
        <v>105.05</v>
      </c>
      <c r="E14" s="50"/>
      <c r="F14" s="50"/>
    </row>
    <row r="15" ht="18" customHeight="1" spans="1:6">
      <c r="A15" s="51" t="s">
        <v>109</v>
      </c>
      <c r="B15" s="50">
        <f t="shared" si="4"/>
        <v>45.02</v>
      </c>
      <c r="C15" s="50">
        <f t="shared" si="5"/>
        <v>45.02</v>
      </c>
      <c r="D15" s="50">
        <v>45.02</v>
      </c>
      <c r="E15" s="50"/>
      <c r="F15" s="50"/>
    </row>
    <row r="16" ht="18" customHeight="1" spans="1:6">
      <c r="A16" s="51" t="s">
        <v>110</v>
      </c>
      <c r="B16" s="50">
        <f t="shared" si="4"/>
        <v>14.59</v>
      </c>
      <c r="C16" s="50">
        <f t="shared" si="5"/>
        <v>14.59</v>
      </c>
      <c r="D16" s="50">
        <v>14.59</v>
      </c>
      <c r="E16" s="50"/>
      <c r="F16" s="50"/>
    </row>
    <row r="17" ht="18" customHeight="1" spans="1:6">
      <c r="A17" s="51" t="s">
        <v>111</v>
      </c>
      <c r="B17" s="50">
        <f t="shared" si="4"/>
        <v>239.7</v>
      </c>
      <c r="C17" s="50">
        <f t="shared" si="5"/>
        <v>239.7</v>
      </c>
      <c r="D17" s="50">
        <v>239.7</v>
      </c>
      <c r="E17" s="50"/>
      <c r="F17" s="50"/>
    </row>
    <row r="18" ht="18" customHeight="1" spans="1:6">
      <c r="A18" s="51" t="s">
        <v>112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113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114</v>
      </c>
      <c r="B20" s="50">
        <f t="shared" ref="B20" si="6">SUM(B21:B47)</f>
        <v>231.4</v>
      </c>
      <c r="C20" s="50">
        <f t="shared" ref="C20" si="7">SUM(C21:C47)</f>
        <v>94</v>
      </c>
      <c r="D20" s="50">
        <f t="shared" ref="D20" si="8">SUM(D21:D47)</f>
        <v>0</v>
      </c>
      <c r="E20" s="50">
        <f t="shared" ref="E20" si="9">SUM(E21:E47)</f>
        <v>94</v>
      </c>
      <c r="F20" s="50">
        <f t="shared" ref="F20" si="10">SUM(F21:F47)</f>
        <v>137.4</v>
      </c>
    </row>
    <row r="21" ht="18" customHeight="1" spans="1:6">
      <c r="A21" s="51" t="s">
        <v>115</v>
      </c>
      <c r="B21" s="50">
        <f t="shared" ref="B21:B47" si="11">C21+F21</f>
        <v>66.94</v>
      </c>
      <c r="C21" s="50">
        <f t="shared" ref="C21:C47" si="12">SUM(D21:E21)</f>
        <v>30</v>
      </c>
      <c r="D21" s="50"/>
      <c r="E21" s="50">
        <v>30</v>
      </c>
      <c r="F21" s="50">
        <v>36.94</v>
      </c>
    </row>
    <row r="22" ht="18" customHeight="1" spans="1:6">
      <c r="A22" s="51" t="s">
        <v>116</v>
      </c>
      <c r="B22" s="50">
        <f t="shared" si="11"/>
        <v>3</v>
      </c>
      <c r="C22" s="50">
        <f t="shared" si="12"/>
        <v>3</v>
      </c>
      <c r="D22" s="50"/>
      <c r="E22" s="50">
        <v>3</v>
      </c>
      <c r="F22" s="50"/>
    </row>
    <row r="23" ht="18" customHeight="1" spans="1:6">
      <c r="A23" s="51" t="s">
        <v>117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118</v>
      </c>
      <c r="B24" s="50">
        <f t="shared" si="11"/>
        <v>0.7</v>
      </c>
      <c r="C24" s="50">
        <f t="shared" si="12"/>
        <v>0.7</v>
      </c>
      <c r="D24" s="50"/>
      <c r="E24" s="50">
        <v>0.7</v>
      </c>
      <c r="F24" s="50"/>
    </row>
    <row r="25" ht="18" customHeight="1" spans="1:6">
      <c r="A25" s="51" t="s">
        <v>119</v>
      </c>
      <c r="B25" s="50">
        <f t="shared" si="11"/>
        <v>0</v>
      </c>
      <c r="C25" s="50">
        <f t="shared" si="12"/>
        <v>0</v>
      </c>
      <c r="D25" s="50"/>
      <c r="E25" s="50"/>
      <c r="F25" s="50"/>
    </row>
    <row r="26" ht="18" customHeight="1" spans="1:6">
      <c r="A26" s="51" t="s">
        <v>120</v>
      </c>
      <c r="B26" s="50">
        <f t="shared" si="11"/>
        <v>2.8</v>
      </c>
      <c r="C26" s="50">
        <f t="shared" si="12"/>
        <v>2.8</v>
      </c>
      <c r="D26" s="50"/>
      <c r="E26" s="50">
        <v>2.8</v>
      </c>
      <c r="F26" s="50"/>
    </row>
    <row r="27" ht="18" customHeight="1" spans="1:6">
      <c r="A27" s="51" t="s">
        <v>121</v>
      </c>
      <c r="B27" s="50">
        <f t="shared" si="11"/>
        <v>0.8</v>
      </c>
      <c r="C27" s="50">
        <f t="shared" si="12"/>
        <v>0.8</v>
      </c>
      <c r="D27" s="50"/>
      <c r="E27" s="50">
        <v>0.8</v>
      </c>
      <c r="F27" s="50"/>
    </row>
    <row r="28" ht="18" customHeight="1" spans="1:6">
      <c r="A28" s="51" t="s">
        <v>122</v>
      </c>
      <c r="B28" s="50">
        <f t="shared" si="11"/>
        <v>0.65</v>
      </c>
      <c r="C28" s="50">
        <f t="shared" si="12"/>
        <v>0.65</v>
      </c>
      <c r="D28" s="50"/>
      <c r="E28" s="50">
        <v>0.65</v>
      </c>
      <c r="F28" s="50"/>
    </row>
    <row r="29" ht="18" customHeight="1" spans="1:6">
      <c r="A29" s="51" t="s">
        <v>123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124</v>
      </c>
      <c r="B30" s="50">
        <f t="shared" si="11"/>
        <v>30</v>
      </c>
      <c r="C30" s="50">
        <f t="shared" si="12"/>
        <v>30</v>
      </c>
      <c r="D30" s="50"/>
      <c r="E30" s="50">
        <v>30</v>
      </c>
      <c r="F30" s="50"/>
    </row>
    <row r="31" ht="18" customHeight="1" spans="1:6">
      <c r="A31" s="51" t="s">
        <v>125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126</v>
      </c>
      <c r="B32" s="50">
        <f t="shared" si="11"/>
        <v>2</v>
      </c>
      <c r="C32" s="50">
        <f t="shared" si="12"/>
        <v>2</v>
      </c>
      <c r="D32" s="50"/>
      <c r="E32" s="50">
        <v>2</v>
      </c>
      <c r="F32" s="50"/>
    </row>
    <row r="33" ht="18" customHeight="1" spans="1:6">
      <c r="A33" s="51" t="s">
        <v>127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128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129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130</v>
      </c>
      <c r="B36" s="50">
        <f t="shared" si="11"/>
        <v>0</v>
      </c>
      <c r="C36" s="50">
        <f t="shared" si="12"/>
        <v>0</v>
      </c>
      <c r="D36" s="50"/>
      <c r="E36" s="50"/>
      <c r="F36" s="50"/>
    </row>
    <row r="37" ht="18" customHeight="1" spans="1:6">
      <c r="A37" s="51" t="s">
        <v>131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132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133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134</v>
      </c>
      <c r="B40" s="50">
        <f t="shared" si="11"/>
        <v>0</v>
      </c>
      <c r="C40" s="50">
        <f t="shared" si="12"/>
        <v>0</v>
      </c>
      <c r="D40" s="50"/>
      <c r="E40" s="50"/>
      <c r="F40" s="50"/>
    </row>
    <row r="41" ht="18" customHeight="1" spans="1:6">
      <c r="A41" s="51" t="s">
        <v>135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136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137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138</v>
      </c>
      <c r="B44" s="50">
        <f t="shared" si="11"/>
        <v>2.5</v>
      </c>
      <c r="C44" s="50">
        <f t="shared" si="12"/>
        <v>2.5</v>
      </c>
      <c r="D44" s="50"/>
      <c r="E44" s="50">
        <v>2.5</v>
      </c>
      <c r="F44" s="50"/>
    </row>
    <row r="45" ht="18" customHeight="1" spans="1:6">
      <c r="A45" s="51" t="s">
        <v>139</v>
      </c>
      <c r="B45" s="50">
        <f t="shared" si="11"/>
        <v>5</v>
      </c>
      <c r="C45" s="50">
        <f t="shared" si="12"/>
        <v>5</v>
      </c>
      <c r="D45" s="50"/>
      <c r="E45" s="50">
        <v>5</v>
      </c>
      <c r="F45" s="50"/>
    </row>
    <row r="46" ht="18" customHeight="1" spans="1:6">
      <c r="A46" s="51" t="s">
        <v>140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141</v>
      </c>
      <c r="B47" s="50">
        <f t="shared" si="11"/>
        <v>117.01</v>
      </c>
      <c r="C47" s="50">
        <f t="shared" si="12"/>
        <v>16.55</v>
      </c>
      <c r="D47" s="50"/>
      <c r="E47" s="50">
        <v>16.55</v>
      </c>
      <c r="F47" s="50">
        <v>100.46</v>
      </c>
    </row>
    <row r="48" ht="18" customHeight="1" spans="1:6">
      <c r="A48" s="49" t="s">
        <v>142</v>
      </c>
      <c r="B48" s="50">
        <f t="shared" ref="B48" si="13">SUM(B49:B59)</f>
        <v>715.55</v>
      </c>
      <c r="C48" s="50">
        <f t="shared" ref="C48" si="14">SUM(C49:C59)</f>
        <v>534.75</v>
      </c>
      <c r="D48" s="50">
        <f t="shared" ref="D48" si="15">SUM(D49:D59)</f>
        <v>534.75</v>
      </c>
      <c r="E48" s="50">
        <f t="shared" ref="E48" si="16">SUM(E49:E59)</f>
        <v>0</v>
      </c>
      <c r="F48" s="50">
        <f t="shared" ref="F48" si="17">SUM(F49:F59)</f>
        <v>180.8</v>
      </c>
    </row>
    <row r="49" ht="18" customHeight="1" spans="1:6">
      <c r="A49" s="51" t="s">
        <v>143</v>
      </c>
      <c r="B49" s="50">
        <f t="shared" ref="B49:B59" si="18">C49+F49</f>
        <v>230.41</v>
      </c>
      <c r="C49" s="50">
        <f t="shared" ref="C49:C59" si="19">SUM(D49:E49)</f>
        <v>230.41</v>
      </c>
      <c r="D49" s="53">
        <v>230.41</v>
      </c>
      <c r="E49" s="50"/>
      <c r="F49" s="50"/>
    </row>
    <row r="50" ht="18" customHeight="1" spans="1:6">
      <c r="A50" s="51" t="s">
        <v>144</v>
      </c>
      <c r="B50" s="50">
        <f t="shared" si="18"/>
        <v>304.34</v>
      </c>
      <c r="C50" s="50">
        <f t="shared" si="19"/>
        <v>304.34</v>
      </c>
      <c r="D50" s="53">
        <v>304.34</v>
      </c>
      <c r="E50" s="50"/>
      <c r="F50" s="50"/>
    </row>
    <row r="51" ht="18" customHeight="1" spans="1:6">
      <c r="A51" s="51" t="s">
        <v>145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146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147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148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149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150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151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152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153</v>
      </c>
      <c r="B59" s="50">
        <f t="shared" si="18"/>
        <v>180.8</v>
      </c>
      <c r="C59" s="50">
        <f t="shared" si="19"/>
        <v>0</v>
      </c>
      <c r="D59" s="50"/>
      <c r="E59" s="50"/>
      <c r="F59" s="50">
        <v>180.8</v>
      </c>
    </row>
    <row r="60" ht="18" customHeight="1" spans="1:6">
      <c r="A60" s="54" t="s">
        <v>154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155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156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157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158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159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160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161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162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163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164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165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166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167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168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169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170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171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172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160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161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162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163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164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165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166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173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174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175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176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167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168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169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170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177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178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179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180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4" t="s">
        <v>181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179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182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183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184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180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4" t="s">
        <v>185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186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187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188</v>
      </c>
      <c r="B107" s="50">
        <f t="shared" ref="B107" si="60">SUM(B108:B111)</f>
        <v>120.9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120.9</v>
      </c>
    </row>
    <row r="108" ht="18" customHeight="1" spans="1:6">
      <c r="A108" s="51" t="s">
        <v>189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190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191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192</v>
      </c>
      <c r="B111" s="50">
        <f t="shared" si="65"/>
        <v>120.9</v>
      </c>
      <c r="C111" s="50">
        <f t="shared" si="66"/>
        <v>0</v>
      </c>
      <c r="D111" s="50"/>
      <c r="E111" s="50"/>
      <c r="F111" s="50">
        <v>120.9</v>
      </c>
    </row>
    <row r="112" ht="23.25" customHeight="1" spans="1:6">
      <c r="A112" s="55" t="s">
        <v>35</v>
      </c>
      <c r="B112" s="50">
        <f t="shared" ref="B112:F112" si="67">B6+B20+B48+B60+B65+B78+B95+B98+B104+B107</f>
        <v>3522.06</v>
      </c>
      <c r="C112" s="50">
        <f t="shared" si="67"/>
        <v>3082.96</v>
      </c>
      <c r="D112" s="50">
        <f t="shared" si="67"/>
        <v>2988.96</v>
      </c>
      <c r="E112" s="50">
        <f t="shared" si="67"/>
        <v>94</v>
      </c>
      <c r="F112" s="50">
        <f t="shared" si="67"/>
        <v>439.1</v>
      </c>
    </row>
    <row r="113" spans="1:6">
      <c r="A113" s="56" t="s">
        <v>193</v>
      </c>
      <c r="B113" s="56"/>
      <c r="C113" s="56"/>
      <c r="D113" s="56"/>
      <c r="E113" s="56"/>
      <c r="F113" s="56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2" sqref="A12:B12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194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195</v>
      </c>
    </row>
    <row r="5" ht="24" customHeight="1" spans="1:2">
      <c r="A5" s="35" t="s">
        <v>35</v>
      </c>
      <c r="B5" s="35">
        <f>SUM(B6:B8)</f>
        <v>2.2</v>
      </c>
    </row>
    <row r="6" ht="24" customHeight="1" spans="1:2">
      <c r="A6" s="38" t="s">
        <v>196</v>
      </c>
      <c r="B6" s="35"/>
    </row>
    <row r="7" ht="24" customHeight="1" spans="1:2">
      <c r="A7" s="38" t="s">
        <v>197</v>
      </c>
      <c r="B7" s="35"/>
    </row>
    <row r="8" ht="24" customHeight="1" spans="1:2">
      <c r="A8" s="38" t="s">
        <v>198</v>
      </c>
      <c r="B8" s="35">
        <f>SUM(B9:B10)</f>
        <v>2.2</v>
      </c>
    </row>
    <row r="9" ht="24" customHeight="1" spans="1:2">
      <c r="A9" s="38" t="s">
        <v>199</v>
      </c>
      <c r="B9" s="35">
        <v>2.2</v>
      </c>
    </row>
    <row r="10" ht="24" customHeight="1" spans="1:2">
      <c r="A10" s="38" t="s">
        <v>200</v>
      </c>
      <c r="B10" s="35"/>
    </row>
    <row r="11" ht="30.75" customHeight="1" spans="1:2">
      <c r="A11" s="39" t="s">
        <v>201</v>
      </c>
      <c r="B11" s="39"/>
    </row>
    <row r="12" ht="30.75" customHeight="1" spans="1:2">
      <c r="A12" s="40" t="s">
        <v>202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203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30</v>
      </c>
      <c r="B4" s="29" t="s">
        <v>31</v>
      </c>
      <c r="C4" s="30" t="s">
        <v>85</v>
      </c>
      <c r="D4" s="31"/>
      <c r="E4" s="32"/>
      <c r="F4" s="28" t="s">
        <v>86</v>
      </c>
    </row>
    <row r="5" ht="23.25" customHeight="1" spans="1:6">
      <c r="A5" s="33"/>
      <c r="B5" s="33"/>
      <c r="C5" s="34" t="s">
        <v>35</v>
      </c>
      <c r="D5" s="34" t="s">
        <v>90</v>
      </c>
      <c r="E5" s="34" t="s">
        <v>91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35</v>
      </c>
      <c r="B13" s="35"/>
      <c r="C13" s="35"/>
      <c r="D13" s="35"/>
      <c r="E13" s="35"/>
      <c r="F13" s="35"/>
    </row>
    <row r="14" spans="1:1">
      <c r="A14" t="s">
        <v>204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R31" sqref="R31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207</v>
      </c>
      <c r="B4" s="15"/>
      <c r="C4" s="16"/>
      <c r="D4" s="17"/>
      <c r="E4" s="17"/>
      <c r="F4" s="17"/>
      <c r="G4" s="18"/>
      <c r="H4" s="15" t="s">
        <v>208</v>
      </c>
      <c r="I4" s="15"/>
      <c r="J4" s="15"/>
      <c r="K4" s="15"/>
      <c r="L4" s="15"/>
      <c r="M4" s="15"/>
      <c r="N4" s="15"/>
    </row>
    <row r="5" ht="36.75" customHeight="1" spans="1:14">
      <c r="A5" s="15" t="s">
        <v>209</v>
      </c>
      <c r="B5" s="15"/>
      <c r="C5" s="16" t="s">
        <v>210</v>
      </c>
      <c r="D5" s="17"/>
      <c r="E5" s="17"/>
      <c r="F5" s="17"/>
      <c r="G5" s="17"/>
      <c r="H5" s="15" t="s">
        <v>211</v>
      </c>
      <c r="I5" s="15"/>
      <c r="J5" s="15"/>
      <c r="K5" s="15"/>
      <c r="L5" s="16"/>
      <c r="M5" s="17"/>
      <c r="N5" s="18"/>
    </row>
    <row r="6" ht="25.5" customHeight="1" spans="1:14">
      <c r="A6" s="19" t="s">
        <v>212</v>
      </c>
      <c r="B6" s="20"/>
      <c r="C6" s="21" t="s">
        <v>213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215</v>
      </c>
      <c r="B8" s="15"/>
      <c r="C8" s="15"/>
      <c r="D8" s="15"/>
      <c r="E8" s="15" t="s">
        <v>216</v>
      </c>
      <c r="F8" s="15"/>
      <c r="G8" s="15"/>
      <c r="H8" s="15"/>
      <c r="I8" s="15"/>
      <c r="J8" s="15"/>
      <c r="K8" s="15"/>
      <c r="L8" s="15"/>
      <c r="M8" s="15"/>
      <c r="N8" s="25" t="s">
        <v>217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218</v>
      </c>
      <c r="B10" s="24"/>
      <c r="C10" s="24"/>
      <c r="D10" s="24"/>
      <c r="E10" s="15" t="s">
        <v>219</v>
      </c>
      <c r="F10" s="15"/>
      <c r="G10" s="15" t="s">
        <v>220</v>
      </c>
      <c r="H10" s="15"/>
      <c r="I10" s="15"/>
      <c r="J10" s="15"/>
      <c r="K10" s="15" t="s">
        <v>221</v>
      </c>
      <c r="L10" s="15"/>
      <c r="M10" s="15"/>
      <c r="N10" s="15" t="s">
        <v>222</v>
      </c>
    </row>
    <row r="11" ht="21" customHeight="1" spans="1:14">
      <c r="A11" s="24"/>
      <c r="B11" s="24"/>
      <c r="C11" s="24"/>
      <c r="D11" s="24"/>
      <c r="E11" s="15" t="s">
        <v>223</v>
      </c>
      <c r="F11" s="15"/>
      <c r="G11" s="15" t="s">
        <v>224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225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226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227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228</v>
      </c>
      <c r="F19" s="15"/>
      <c r="G19" s="15" t="s">
        <v>229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230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231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232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233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