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6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<sst xmlns="http://schemas.openxmlformats.org/spreadsheetml/2006/main" count="425" uniqueCount="244">
  <si>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</si>
  <si>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</si>
  <si>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</si>
  <si>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</si>
  <si>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</si>
  <si>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</si>
  <si>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</si>
  <si>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</si>
  <si>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</si>
  <si>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</si>
  <si>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</si>
  <si>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</si>
  <si>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</si>
  <si>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</si>
  <si>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</si>
  <si>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</si>
  <si>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</si>
  <si>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</si>
  <si>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</si>
  <si>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</si>
  <si>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</si>
  <si>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</si>
  <si>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</si>
  <si>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</si>
  <si>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</si>
  <si>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</si>
  <si>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</si>
  <si>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</si>
  <si>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</si>
  <si>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</si>
  <si>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</si>
  <si>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</si>
  <si>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</si>
  <si>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</si>
  <si>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</si>
  <si>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</si>
  <si>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</si>
  <si>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</si>
  <si>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</si>
  <si>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</si>
  <si>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</si>
  <si>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</si>
  <si>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</si>
  <si>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</si>
  <si>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</si>
  <si>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</si>
  <si>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</si>
  <si>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</si>
  <si>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</si>
  <si>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</si>
  <si>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</si>
  <si>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</si>
  <si>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</si>
  <si>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</si>
  <si>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</si>
  <si>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</si>
  <si>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</si>
  <si>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</si>
  <si>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</si>
  <si>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</si>
  <si>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</si>
  <si>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</si>
  <si>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</si>
  <si>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</si>
  <si>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</si>
  <si>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</si>
  <si>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</si>
  <si>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</si>
  <si>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</si>
  <si>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</si>
  <si>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</si>
  <si>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</si>
  <si>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</si>
  <si>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</si>
  <si>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</si>
  <si>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</si>
  <si>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</si>
  <si>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</si>
  <si>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</si>
  <si>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</si>
  <si>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</si>
  <si>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</si>
  <si>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</si>
  <si>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</si>
  <si>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</si>
  <si>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</si>
  <si>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</si>
  <si>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</si>
  <si>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</si>
  <si>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</si>
  <si>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</si>
  <si>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</si>
  <si>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</si>
  <si>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</si>
  <si>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</si>
  <si>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</si>
  <si>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</si>
  <si>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</si>
  <si>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</si>
  <si>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</si>
  <si>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</si>
  <si>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</si>
  <si>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</si>
  <si>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</si>
  <si>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</si>
  <si>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</si>
  <si>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</si>
  <si>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</si>
  <si>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</si>
  <si>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</si>
  <si>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</si>
  <si>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</si>
  <si>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</si>
  <si>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</si>
  <si>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</si>
  <si>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</si>
  <si>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</si>
  <si>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</si>
  <si>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</si>
  <si>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</si>
  <si>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</si>
  <si>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</si>
  <si>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</si>
  <si>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</si>
  <si>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</si>
  <si>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</si>
  <si>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</si>
  <si>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</si>
  <si>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</si>
  <si>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</si>
  <si>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</si>
  <si>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</si>
  <si>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</si>
  <si>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</si>
  <si>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</si>
  <si>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</si>
  <si>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</si>
  <si>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</si>
  <si>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</si>
  <si>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</si>
  <si>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</si>
  <si>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</si>
  <si>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</si>
  <si>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</si>
  <si>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</si>
  <si>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</si>
  <si>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</si>
  <si>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</si>
  <si>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</si>
  <si>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</si>
  <si>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</si>
  <si>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</si>
  <si>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</si>
  <si>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</si>
  <si>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</si>
  <si>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</si>
  <si>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</si>
  <si>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</si>
  <si>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</si>
  <si>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</si>
  <si>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</si>
  <si>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</si>
  <si>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</si>
  <si>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</si>
  <si>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</si>
  <si>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</si>
  <si>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</si>
  <si>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</si>
  <si>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</si>
  <si>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</si>
  <si>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</si>
  <si>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</si>
  <si>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</si>
  <si>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</si>
  <si>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</si>
  <si>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</si>
  <si>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</si>
  <si>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</si>
  <si>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</si>
  <si>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</si>
  <si>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</si>
  <si>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</si>
  <si>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</si>
  <si>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</si>
  <si>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</si>
  <si>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</si>
  <si>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</si>
  <si>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</si>
  <si>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</si>
  <si>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</si>
  <si>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</si>
  <si>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</si>
  <si>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</si>
  <si>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</si>
  <si>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</si>
  <si>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</si>
  <si>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</si>
  <si>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</si>
  <si>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 71人，其中：在职人员71 人，离退休人0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</si>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</sst>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1002.91</v>
      </c>
      <c r="C6" s="70" t="s">
        <v>7</v>
      </c>
      <c r="D6" s="35">
        <v>242.38</v>
      </c>
    </row>
    <row r="7" ht="21" customHeight="1" spans="1:4">
      <c r="A7" s="72" t="s">
        <v>8</v>
      </c>
      <c r="B7" s="35">
        <v>1002.91</v>
      </c>
      <c r="C7" s="70" t="s">
        <v>9</v>
      </c>
      <c r="D7" s="35">
        <v>33.75</v>
      </c>
    </row>
    <row r="8" ht="21" customHeight="1" spans="1:4">
      <c r="A8" s="72" t="s">
        <v>10</v>
      </c>
      <c r="B8" s="35"/>
      <c r="C8" s="70" t="s">
        <v>11</v>
      </c>
      <c r="D8" s="35">
        <v>143.31</v>
      </c>
    </row>
    <row r="9" ht="21" customHeight="1" spans="1:4">
      <c r="A9" s="35" t="s">
        <v>12</v>
      </c>
      <c r="B9" s="35"/>
      <c r="C9" s="70" t="s">
        <v>13</v>
      </c>
      <c r="D9" s="35">
        <v>43.35</v>
      </c>
    </row>
    <row r="10" ht="21" customHeight="1" spans="1:4">
      <c r="A10" s="35" t="s">
        <v>14</v>
      </c>
      <c r="B10" s="35"/>
      <c r="C10" s="70" t="s">
        <v>15</v>
      </c>
      <c r="D10" s="35">
        <v>482.53</v>
      </c>
    </row>
    <row r="11" ht="21" customHeight="1" spans="1:4">
      <c r="A11" s="35" t="s">
        <v>16</v>
      </c>
      <c r="B11" s="35"/>
      <c r="C11" s="73" t="s">
        <v>17</v>
      </c>
      <c r="D11" s="35">
        <v>57.59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1002.91</v>
      </c>
      <c r="C16" s="36" t="s">
        <v>22</v>
      </c>
      <c r="D16" s="36">
        <f>SUM(D6:D15)</f>
        <v>1002.91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1002.91</v>
      </c>
      <c r="C19" s="36" t="s">
        <v>27</v>
      </c>
      <c r="D19" s="36">
        <f>D16+D17</f>
        <v>1002.91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topLeftCell="A5" workbookViewId="0">
      <pane ySplit="2" topLeftCell="A7" activePane="bottomLeft" state="frozen"/>
      <selection/>
      <selection pane="bottomLeft" activeCell="S26" sqref="S26:V32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21" width="9" style="76"/>
    <col min="22" max="22" width="9.38333333333333" style="76"/>
    <col min="23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242.38</v>
      </c>
      <c r="C7" s="52">
        <f>D7+G7+H7+K7+L7+M7+N7</f>
        <v>242.38</v>
      </c>
      <c r="D7" s="52">
        <f>E7+F7</f>
        <v>242.38</v>
      </c>
      <c r="E7" s="52">
        <f>E8+E12</f>
        <v>242.38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234.98</v>
      </c>
      <c r="C8" s="52">
        <f t="shared" ref="C8:C54" si="1">D8+G8+H8+K8+L8+M8+N8</f>
        <v>234.98</v>
      </c>
      <c r="D8" s="52">
        <f t="shared" ref="D8:D54" si="2">E8+F8</f>
        <v>234.98</v>
      </c>
      <c r="E8" s="52">
        <f>E9+E10+E11</f>
        <v>234.98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234.98</v>
      </c>
      <c r="C9" s="52">
        <f t="shared" si="1"/>
        <v>234.98</v>
      </c>
      <c r="D9" s="52">
        <f t="shared" si="2"/>
        <v>234.98</v>
      </c>
      <c r="E9" s="52">
        <f>129.44+105.54</f>
        <v>234.98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7.4</v>
      </c>
      <c r="C12" s="52">
        <f t="shared" si="1"/>
        <v>7.4</v>
      </c>
      <c r="D12" s="52">
        <f t="shared" si="2"/>
        <v>7.4</v>
      </c>
      <c r="E12" s="52">
        <f>E13+E14</f>
        <v>7.4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7.4</v>
      </c>
      <c r="C14" s="52">
        <f t="shared" si="1"/>
        <v>7.4</v>
      </c>
      <c r="D14" s="52">
        <f t="shared" si="2"/>
        <v>7.4</v>
      </c>
      <c r="E14" s="52">
        <v>7.4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33.75</v>
      </c>
      <c r="C15" s="52">
        <f t="shared" si="1"/>
        <v>33.75</v>
      </c>
      <c r="D15" s="52">
        <f t="shared" si="2"/>
        <v>33.75</v>
      </c>
      <c r="E15" s="52">
        <f>E16+E18</f>
        <v>33.75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33.75</v>
      </c>
      <c r="C18" s="52">
        <f t="shared" si="1"/>
        <v>33.75</v>
      </c>
      <c r="D18" s="52">
        <f t="shared" si="2"/>
        <v>33.75</v>
      </c>
      <c r="E18" s="52">
        <f>E19</f>
        <v>33.75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33.75</v>
      </c>
      <c r="C19" s="52">
        <f t="shared" si="1"/>
        <v>33.75</v>
      </c>
      <c r="D19" s="52">
        <f t="shared" si="2"/>
        <v>33.75</v>
      </c>
      <c r="E19" s="52">
        <v>33.75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143.31</v>
      </c>
      <c r="C20" s="52">
        <f t="shared" si="1"/>
        <v>143.31</v>
      </c>
      <c r="D20" s="52">
        <f t="shared" si="2"/>
        <v>143.31</v>
      </c>
      <c r="E20" s="52">
        <f>E21+E23+E28</f>
        <v>143.31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19.62</v>
      </c>
      <c r="C21" s="52">
        <f t="shared" si="1"/>
        <v>19.62</v>
      </c>
      <c r="D21" s="52">
        <f t="shared" si="2"/>
        <v>19.62</v>
      </c>
      <c r="E21" s="52">
        <f>E22</f>
        <v>19.62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19.62</v>
      </c>
      <c r="C22" s="52">
        <f t="shared" si="1"/>
        <v>19.62</v>
      </c>
      <c r="D22" s="52">
        <f t="shared" si="2"/>
        <v>19.62</v>
      </c>
      <c r="E22" s="52">
        <v>19.62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120.18</v>
      </c>
      <c r="C23" s="52">
        <f t="shared" si="1"/>
        <v>120.18</v>
      </c>
      <c r="D23" s="52">
        <f t="shared" si="2"/>
        <v>120.18</v>
      </c>
      <c r="E23" s="52">
        <f>E24+E25+E26+E27</f>
        <v>120.18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80.12</v>
      </c>
      <c r="C26" s="52">
        <f t="shared" si="1"/>
        <v>80.12</v>
      </c>
      <c r="D26" s="52">
        <f t="shared" si="2"/>
        <v>80.12</v>
      </c>
      <c r="E26" s="52">
        <v>80.12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40.06</v>
      </c>
      <c r="C27" s="52">
        <f t="shared" si="1"/>
        <v>40.06</v>
      </c>
      <c r="D27" s="52">
        <f t="shared" si="2"/>
        <v>40.06</v>
      </c>
      <c r="E27" s="52">
        <v>40.06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3.51</v>
      </c>
      <c r="C28" s="52">
        <f t="shared" si="1"/>
        <v>3.51</v>
      </c>
      <c r="D28" s="52">
        <f t="shared" si="2"/>
        <v>3.51</v>
      </c>
      <c r="E28" s="52">
        <f>E29</f>
        <v>3.51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3.51</v>
      </c>
      <c r="C29" s="52">
        <f t="shared" si="1"/>
        <v>3.51</v>
      </c>
      <c r="D29" s="52">
        <f t="shared" si="2"/>
        <v>3.51</v>
      </c>
      <c r="E29" s="52">
        <v>3.51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43.35</v>
      </c>
      <c r="C30" s="52">
        <f t="shared" si="1"/>
        <v>43.35</v>
      </c>
      <c r="D30" s="52">
        <f t="shared" si="2"/>
        <v>43.35</v>
      </c>
      <c r="E30" s="52">
        <f>E31+E34</f>
        <v>43.35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7.29</v>
      </c>
      <c r="C31" s="52">
        <f t="shared" si="1"/>
        <v>7.29</v>
      </c>
      <c r="D31" s="52">
        <f t="shared" si="2"/>
        <v>7.29</v>
      </c>
      <c r="E31" s="52">
        <f>E32+E33</f>
        <v>7.29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7.29</v>
      </c>
      <c r="C33" s="52">
        <f t="shared" si="1"/>
        <v>7.29</v>
      </c>
      <c r="D33" s="52">
        <f t="shared" si="2"/>
        <v>7.29</v>
      </c>
      <c r="E33" s="52">
        <v>7.29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36.06</v>
      </c>
      <c r="C34" s="52">
        <f t="shared" si="1"/>
        <v>36.06</v>
      </c>
      <c r="D34" s="52">
        <f t="shared" si="2"/>
        <v>36.06</v>
      </c>
      <c r="E34" s="52">
        <f>E35+E36</f>
        <v>36.06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10.82</v>
      </c>
      <c r="C35" s="52">
        <f t="shared" si="1"/>
        <v>10.82</v>
      </c>
      <c r="D35" s="52">
        <f t="shared" si="2"/>
        <v>10.82</v>
      </c>
      <c r="E35" s="52">
        <v>10.82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25.24</v>
      </c>
      <c r="C36" s="52">
        <f t="shared" si="1"/>
        <v>25.24</v>
      </c>
      <c r="D36" s="52">
        <f t="shared" si="2"/>
        <v>25.24</v>
      </c>
      <c r="E36" s="52">
        <v>25.24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482.53</v>
      </c>
      <c r="C37" s="52">
        <f t="shared" si="1"/>
        <v>482.53</v>
      </c>
      <c r="D37" s="52">
        <f t="shared" si="2"/>
        <v>482.53</v>
      </c>
      <c r="E37" s="52">
        <f>E38+E41+E43+E46</f>
        <v>482.53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244.57</v>
      </c>
      <c r="C38" s="52">
        <f t="shared" si="1"/>
        <v>244.57</v>
      </c>
      <c r="D38" s="52">
        <f t="shared" si="2"/>
        <v>244.57</v>
      </c>
      <c r="E38" s="52">
        <f>E39+E40</f>
        <v>244.57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244.57</v>
      </c>
      <c r="C40" s="52">
        <f t="shared" si="1"/>
        <v>244.57</v>
      </c>
      <c r="D40" s="52">
        <f t="shared" si="2"/>
        <v>244.57</v>
      </c>
      <c r="E40" s="52">
        <v>244.57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22.83</v>
      </c>
      <c r="C41" s="52">
        <f t="shared" si="1"/>
        <v>22.83</v>
      </c>
      <c r="D41" s="52">
        <f t="shared" si="2"/>
        <v>22.83</v>
      </c>
      <c r="E41" s="52">
        <f>E42</f>
        <v>22.83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22.83</v>
      </c>
      <c r="C42" s="52">
        <f t="shared" si="1"/>
        <v>22.83</v>
      </c>
      <c r="D42" s="52">
        <f t="shared" si="2"/>
        <v>22.83</v>
      </c>
      <c r="E42" s="52">
        <v>22.83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35.85</v>
      </c>
      <c r="C43" s="52">
        <f t="shared" si="1"/>
        <v>35.85</v>
      </c>
      <c r="D43" s="52">
        <f t="shared" si="2"/>
        <v>35.85</v>
      </c>
      <c r="E43" s="52">
        <f>E44+E45</f>
        <v>35.85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0.76</v>
      </c>
      <c r="C44" s="52">
        <f t="shared" si="1"/>
        <v>0.76</v>
      </c>
      <c r="D44" s="52">
        <f t="shared" si="2"/>
        <v>0.76</v>
      </c>
      <c r="E44" s="52">
        <v>0.76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35.09</v>
      </c>
      <c r="C45" s="52">
        <f t="shared" si="1"/>
        <v>35.09</v>
      </c>
      <c r="D45" s="52">
        <f t="shared" si="2"/>
        <v>35.09</v>
      </c>
      <c r="E45" s="52">
        <v>35.09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179.28</v>
      </c>
      <c r="C46" s="52">
        <f t="shared" si="1"/>
        <v>179.28</v>
      </c>
      <c r="D46" s="52">
        <f t="shared" si="2"/>
        <v>179.28</v>
      </c>
      <c r="E46" s="52">
        <f>E47</f>
        <v>179.28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179.28</v>
      </c>
      <c r="C47" s="52">
        <f t="shared" si="1"/>
        <v>179.28</v>
      </c>
      <c r="D47" s="52">
        <f t="shared" si="2"/>
        <v>179.28</v>
      </c>
      <c r="E47" s="52">
        <v>179.28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57.59</v>
      </c>
      <c r="C48" s="52">
        <f t="shared" si="1"/>
        <v>57.59</v>
      </c>
      <c r="D48" s="52">
        <f t="shared" si="2"/>
        <v>57.59</v>
      </c>
      <c r="E48" s="52">
        <f>E49</f>
        <v>57.59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57.59</v>
      </c>
      <c r="C49" s="52">
        <f t="shared" si="1"/>
        <v>57.59</v>
      </c>
      <c r="D49" s="52">
        <f t="shared" si="2"/>
        <v>57.59</v>
      </c>
      <c r="E49" s="52">
        <f>E50</f>
        <v>57.59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57.59</v>
      </c>
      <c r="C50" s="52">
        <f t="shared" si="1"/>
        <v>57.59</v>
      </c>
      <c r="D50" s="52">
        <f t="shared" si="2"/>
        <v>57.59</v>
      </c>
      <c r="E50" s="52">
        <v>57.59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1002.91</v>
      </c>
      <c r="C54" s="52">
        <f t="shared" si="1"/>
        <v>1002.91</v>
      </c>
      <c r="D54" s="52">
        <f t="shared" si="2"/>
        <v>1002.91</v>
      </c>
      <c r="E54" s="52">
        <f>E48+E37+E30+E20+E15+E7</f>
        <v>1002.91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0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242.38</v>
      </c>
      <c r="C6" s="52">
        <f>SUM(D6:E6)</f>
        <v>199.84</v>
      </c>
      <c r="D6" s="52">
        <f>D7+D11</f>
        <v>136.84</v>
      </c>
      <c r="E6" s="52">
        <f>E7+E11</f>
        <v>63</v>
      </c>
      <c r="F6" s="52">
        <f>F7+F11</f>
        <v>42.54</v>
      </c>
      <c r="G6" s="52"/>
      <c r="H6" s="50"/>
      <c r="I6" s="50"/>
    </row>
    <row r="7" ht="15.75" customHeight="1" spans="1:9">
      <c r="A7" s="61" t="s">
        <v>45</v>
      </c>
      <c r="B7" s="50">
        <f t="shared" ref="B7:B28" si="0">C7+F7+G7+H7+I7</f>
        <v>234.98</v>
      </c>
      <c r="C7" s="52">
        <f t="shared" ref="C7:C28" si="1">SUM(D7:E7)</f>
        <v>192.44</v>
      </c>
      <c r="D7" s="52">
        <f>D8+D9+D10</f>
        <v>129.44</v>
      </c>
      <c r="E7" s="52">
        <f>E8+E9+E10</f>
        <v>63</v>
      </c>
      <c r="F7" s="52">
        <f>F8+F9+F10</f>
        <v>42.54</v>
      </c>
      <c r="G7" s="52"/>
      <c r="H7" s="50"/>
      <c r="I7" s="50"/>
    </row>
    <row r="8" ht="15.75" customHeight="1" spans="1:9">
      <c r="A8" s="62" t="s">
        <v>46</v>
      </c>
      <c r="B8" s="50">
        <f t="shared" si="0"/>
        <v>234.98</v>
      </c>
      <c r="C8" s="52">
        <f t="shared" si="1"/>
        <v>192.44</v>
      </c>
      <c r="D8" s="52">
        <v>129.44</v>
      </c>
      <c r="E8" s="52">
        <v>63</v>
      </c>
      <c r="F8" s="52">
        <v>42.54</v>
      </c>
      <c r="G8" s="52"/>
      <c r="H8" s="50"/>
      <c r="I8" s="50"/>
    </row>
    <row r="9" ht="15.75" customHeight="1" spans="1:9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52"/>
      <c r="H9" s="50"/>
      <c r="I9" s="50"/>
    </row>
    <row r="10" ht="15.75" customHeight="1" spans="1:9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52"/>
      <c r="H10" s="50"/>
      <c r="I10" s="50"/>
    </row>
    <row r="11" ht="15.75" customHeight="1" spans="1:9">
      <c r="A11" s="61" t="s">
        <v>49</v>
      </c>
      <c r="B11" s="50">
        <f t="shared" si="0"/>
        <v>7.4</v>
      </c>
      <c r="C11" s="52">
        <f t="shared" si="1"/>
        <v>7.4</v>
      </c>
      <c r="D11" s="52">
        <f>D12+D13</f>
        <v>7.4</v>
      </c>
      <c r="E11" s="52"/>
      <c r="F11" s="52"/>
      <c r="G11" s="52"/>
      <c r="H11" s="50"/>
      <c r="I11" s="50"/>
    </row>
    <row r="12" ht="15.75" customHeight="1" spans="1:9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52"/>
      <c r="H12" s="50"/>
      <c r="I12" s="50"/>
    </row>
    <row r="13" ht="15.75" customHeight="1" spans="1:9">
      <c r="A13" s="62" t="s">
        <v>50</v>
      </c>
      <c r="B13" s="50">
        <f t="shared" si="0"/>
        <v>7.4</v>
      </c>
      <c r="C13" s="52">
        <f t="shared" si="1"/>
        <v>7.4</v>
      </c>
      <c r="D13" s="52">
        <v>7.4</v>
      </c>
      <c r="E13" s="52"/>
      <c r="F13" s="52"/>
      <c r="G13" s="52"/>
      <c r="H13" s="50"/>
      <c r="I13" s="50"/>
    </row>
    <row r="14" ht="15.75" customHeight="1" spans="1:9">
      <c r="A14" s="60" t="s">
        <v>9</v>
      </c>
      <c r="B14" s="50">
        <f t="shared" si="0"/>
        <v>33.75</v>
      </c>
      <c r="C14" s="52">
        <f t="shared" si="1"/>
        <v>33.75</v>
      </c>
      <c r="D14" s="52">
        <f>D15+D17</f>
        <v>33.75</v>
      </c>
      <c r="E14" s="52"/>
      <c r="F14" s="52"/>
      <c r="G14" s="52"/>
      <c r="H14" s="50"/>
      <c r="I14" s="50"/>
    </row>
    <row r="15" ht="15.75" customHeight="1" spans="1:9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2">D16</f>
        <v>0</v>
      </c>
      <c r="E15" s="52"/>
      <c r="F15" s="52"/>
      <c r="G15" s="52"/>
      <c r="H15" s="50"/>
      <c r="I15" s="50"/>
    </row>
    <row r="16" ht="15.75" customHeight="1" spans="1:9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  <c r="G16" s="52"/>
      <c r="H16" s="50"/>
      <c r="I16" s="50"/>
    </row>
    <row r="17" ht="15.75" customHeight="1" spans="1:9">
      <c r="A17" s="61" t="s">
        <v>53</v>
      </c>
      <c r="B17" s="50">
        <f t="shared" si="0"/>
        <v>33.75</v>
      </c>
      <c r="C17" s="52">
        <f t="shared" si="1"/>
        <v>33.75</v>
      </c>
      <c r="D17" s="52">
        <f t="shared" si="2"/>
        <v>33.75</v>
      </c>
      <c r="E17" s="52"/>
      <c r="F17" s="52"/>
      <c r="G17" s="52"/>
      <c r="H17" s="50"/>
      <c r="I17" s="50"/>
    </row>
    <row r="18" ht="15.75" customHeight="1" spans="1:9">
      <c r="A18" s="61" t="s">
        <v>54</v>
      </c>
      <c r="B18" s="50">
        <f t="shared" si="0"/>
        <v>33.75</v>
      </c>
      <c r="C18" s="52">
        <f t="shared" si="1"/>
        <v>33.75</v>
      </c>
      <c r="D18" s="52">
        <v>33.75</v>
      </c>
      <c r="E18" s="52"/>
      <c r="F18" s="52"/>
      <c r="G18" s="52"/>
      <c r="H18" s="50"/>
      <c r="I18" s="50"/>
    </row>
    <row r="19" ht="15.75" customHeight="1" spans="1:9">
      <c r="A19" s="60" t="s">
        <v>11</v>
      </c>
      <c r="B19" s="50">
        <f t="shared" si="0"/>
        <v>143.31</v>
      </c>
      <c r="C19" s="52">
        <f t="shared" si="1"/>
        <v>143.31</v>
      </c>
      <c r="D19" s="52">
        <f>D20+D22+D27</f>
        <v>143.31</v>
      </c>
      <c r="E19" s="52"/>
      <c r="F19" s="52"/>
      <c r="G19" s="52"/>
      <c r="H19" s="50"/>
      <c r="I19" s="50"/>
    </row>
    <row r="20" ht="15.75" customHeight="1" spans="1:9">
      <c r="A20" s="61" t="s">
        <v>55</v>
      </c>
      <c r="B20" s="50">
        <f t="shared" si="0"/>
        <v>19.62</v>
      </c>
      <c r="C20" s="52">
        <f t="shared" si="1"/>
        <v>19.62</v>
      </c>
      <c r="D20" s="52">
        <f t="shared" si="2"/>
        <v>19.62</v>
      </c>
      <c r="E20" s="52"/>
      <c r="F20" s="52"/>
      <c r="G20" s="52"/>
      <c r="H20" s="50"/>
      <c r="I20" s="50"/>
    </row>
    <row r="21" ht="15.75" customHeight="1" spans="1:9">
      <c r="A21" s="62" t="s">
        <v>56</v>
      </c>
      <c r="B21" s="50">
        <f t="shared" si="0"/>
        <v>19.62</v>
      </c>
      <c r="C21" s="52">
        <f t="shared" si="1"/>
        <v>19.62</v>
      </c>
      <c r="D21" s="52">
        <v>19.62</v>
      </c>
      <c r="E21" s="52"/>
      <c r="F21" s="52"/>
      <c r="G21" s="52"/>
      <c r="H21" s="50"/>
      <c r="I21" s="50"/>
    </row>
    <row r="22" ht="15.75" customHeight="1" spans="1:9">
      <c r="A22" s="61" t="s">
        <v>57</v>
      </c>
      <c r="B22" s="50">
        <f t="shared" si="0"/>
        <v>120.18</v>
      </c>
      <c r="C22" s="52">
        <f t="shared" si="1"/>
        <v>120.18</v>
      </c>
      <c r="D22" s="52">
        <f>D23+D24+D25+D26</f>
        <v>120.18</v>
      </c>
      <c r="E22" s="52"/>
      <c r="F22" s="52"/>
      <c r="G22" s="52"/>
      <c r="H22" s="50"/>
      <c r="I22" s="50"/>
    </row>
    <row r="23" ht="15.75" customHeight="1" spans="1:9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52"/>
      <c r="H23" s="50"/>
      <c r="I23" s="50"/>
    </row>
    <row r="24" ht="15.75" customHeight="1" spans="1:9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52"/>
      <c r="H24" s="50"/>
      <c r="I24" s="50"/>
    </row>
    <row r="25" ht="15.75" customHeight="1" spans="1:9">
      <c r="A25" s="61" t="s">
        <v>60</v>
      </c>
      <c r="B25" s="50">
        <f t="shared" si="0"/>
        <v>80.12</v>
      </c>
      <c r="C25" s="52">
        <f t="shared" si="1"/>
        <v>80.12</v>
      </c>
      <c r="D25" s="52">
        <v>80.12</v>
      </c>
      <c r="E25" s="52"/>
      <c r="F25" s="52"/>
      <c r="G25" s="52"/>
      <c r="H25" s="50"/>
      <c r="I25" s="50"/>
    </row>
    <row r="26" ht="15.75" customHeight="1" spans="1:9">
      <c r="A26" s="62" t="s">
        <v>61</v>
      </c>
      <c r="B26" s="50">
        <f t="shared" si="0"/>
        <v>40.06</v>
      </c>
      <c r="C26" s="52">
        <f t="shared" si="1"/>
        <v>40.06</v>
      </c>
      <c r="D26" s="52">
        <v>40.06</v>
      </c>
      <c r="E26" s="52"/>
      <c r="F26" s="52"/>
      <c r="G26" s="52"/>
      <c r="H26" s="50"/>
      <c r="I26" s="50"/>
    </row>
    <row r="27" ht="15.75" customHeight="1" spans="1:9">
      <c r="A27" s="63" t="s">
        <v>62</v>
      </c>
      <c r="B27" s="50">
        <f t="shared" si="0"/>
        <v>3.51</v>
      </c>
      <c r="C27" s="52">
        <f t="shared" si="1"/>
        <v>3.51</v>
      </c>
      <c r="D27" s="52">
        <f>D28</f>
        <v>3.51</v>
      </c>
      <c r="E27" s="52"/>
      <c r="F27" s="52"/>
      <c r="G27" s="52"/>
      <c r="H27" s="50"/>
      <c r="I27" s="50"/>
    </row>
    <row r="28" ht="15.75" customHeight="1" spans="1:9">
      <c r="A28" s="63" t="s">
        <v>63</v>
      </c>
      <c r="B28" s="50">
        <f t="shared" si="0"/>
        <v>3.51</v>
      </c>
      <c r="C28" s="52">
        <f t="shared" si="1"/>
        <v>3.51</v>
      </c>
      <c r="D28" s="52">
        <v>3.51</v>
      </c>
      <c r="E28" s="52"/>
      <c r="F28" s="52"/>
      <c r="G28" s="52"/>
      <c r="H28" s="50"/>
      <c r="I28" s="50"/>
    </row>
    <row r="29" spans="1:9">
      <c r="A29" s="60" t="s">
        <v>13</v>
      </c>
      <c r="B29" s="50">
        <f t="shared" ref="B29:B53" si="3">C29+F29+G29+H29+I29</f>
        <v>43.35</v>
      </c>
      <c r="C29" s="52">
        <f t="shared" ref="C29:C53" si="4">SUM(D29:E29)</f>
        <v>43.35</v>
      </c>
      <c r="D29" s="52">
        <f>D30+D33</f>
        <v>43.35</v>
      </c>
      <c r="E29" s="52"/>
      <c r="F29" s="52"/>
      <c r="G29" s="52"/>
      <c r="H29" s="50"/>
      <c r="I29" s="50"/>
    </row>
    <row r="30" spans="1:9">
      <c r="A30" s="61" t="s">
        <v>64</v>
      </c>
      <c r="B30" s="50">
        <f t="shared" si="3"/>
        <v>7.29</v>
      </c>
      <c r="C30" s="52">
        <f t="shared" si="4"/>
        <v>7.29</v>
      </c>
      <c r="D30" s="52">
        <f>D31+D32</f>
        <v>7.29</v>
      </c>
      <c r="E30" s="52"/>
      <c r="F30" s="52"/>
      <c r="G30" s="52"/>
      <c r="H30" s="50"/>
      <c r="I30" s="50"/>
    </row>
    <row r="31" spans="1:9">
      <c r="A31" s="62" t="s">
        <v>65</v>
      </c>
      <c r="B31" s="50">
        <f t="shared" si="3"/>
        <v>0</v>
      </c>
      <c r="C31" s="52">
        <f t="shared" si="4"/>
        <v>0</v>
      </c>
      <c r="D31" s="52"/>
      <c r="E31" s="52"/>
      <c r="F31" s="52"/>
      <c r="G31" s="52"/>
      <c r="H31" s="50"/>
      <c r="I31" s="50"/>
    </row>
    <row r="32" spans="1:9">
      <c r="A32" s="62" t="s">
        <v>66</v>
      </c>
      <c r="B32" s="50">
        <f t="shared" si="3"/>
        <v>7.29</v>
      </c>
      <c r="C32" s="52">
        <f t="shared" si="4"/>
        <v>7.29</v>
      </c>
      <c r="D32" s="52">
        <v>7.29</v>
      </c>
      <c r="E32" s="52"/>
      <c r="F32" s="52"/>
      <c r="G32" s="52"/>
      <c r="H32" s="50"/>
      <c r="I32" s="50"/>
    </row>
    <row r="33" spans="1:9">
      <c r="A33" s="61" t="s">
        <v>67</v>
      </c>
      <c r="B33" s="50">
        <f t="shared" si="3"/>
        <v>36.06</v>
      </c>
      <c r="C33" s="52">
        <f t="shared" si="4"/>
        <v>36.06</v>
      </c>
      <c r="D33" s="52">
        <f>D34+D35</f>
        <v>36.06</v>
      </c>
      <c r="E33" s="52"/>
      <c r="F33" s="52"/>
      <c r="G33" s="52"/>
      <c r="H33" s="50"/>
      <c r="I33" s="50"/>
    </row>
    <row r="34" spans="1:9">
      <c r="A34" s="61" t="s">
        <v>68</v>
      </c>
      <c r="B34" s="50">
        <f t="shared" si="3"/>
        <v>10.82</v>
      </c>
      <c r="C34" s="52">
        <f t="shared" si="4"/>
        <v>10.82</v>
      </c>
      <c r="D34" s="52">
        <v>10.82</v>
      </c>
      <c r="E34" s="52"/>
      <c r="F34" s="52"/>
      <c r="G34" s="52"/>
      <c r="H34" s="50"/>
      <c r="I34" s="50"/>
    </row>
    <row r="35" spans="1:9">
      <c r="A35" s="61" t="s">
        <v>69</v>
      </c>
      <c r="B35" s="50">
        <f t="shared" si="3"/>
        <v>25.24</v>
      </c>
      <c r="C35" s="52">
        <f t="shared" si="4"/>
        <v>25.24</v>
      </c>
      <c r="D35" s="52">
        <v>25.24</v>
      </c>
      <c r="E35" s="52"/>
      <c r="F35" s="52"/>
      <c r="G35" s="52"/>
      <c r="H35" s="50"/>
      <c r="I35" s="50"/>
    </row>
    <row r="36" spans="1:9">
      <c r="A36" s="60" t="s">
        <v>15</v>
      </c>
      <c r="B36" s="50">
        <f t="shared" si="3"/>
        <v>482.53</v>
      </c>
      <c r="C36" s="52">
        <f t="shared" si="4"/>
        <v>303.25</v>
      </c>
      <c r="D36" s="52">
        <f>D37+D40+D42+D45</f>
        <v>303.25</v>
      </c>
      <c r="E36" s="52">
        <f>E37+E40+E42+E45</f>
        <v>0</v>
      </c>
      <c r="F36" s="52">
        <f>F37+F40+F42+F45</f>
        <v>179.28</v>
      </c>
      <c r="G36" s="52">
        <f>G37+G40+G42+G45</f>
        <v>0</v>
      </c>
      <c r="H36" s="52">
        <f>H37+H40+H42+H45</f>
        <v>0</v>
      </c>
      <c r="I36" s="50"/>
    </row>
    <row r="37" spans="1:9">
      <c r="A37" s="61" t="s">
        <v>70</v>
      </c>
      <c r="B37" s="50">
        <f t="shared" si="3"/>
        <v>244.57</v>
      </c>
      <c r="C37" s="52">
        <f t="shared" si="4"/>
        <v>244.57</v>
      </c>
      <c r="D37" s="52">
        <f>D38+D39</f>
        <v>244.57</v>
      </c>
      <c r="E37" s="52"/>
      <c r="F37" s="52"/>
      <c r="G37" s="52"/>
      <c r="H37" s="50"/>
      <c r="I37" s="50"/>
    </row>
    <row r="38" spans="1:9">
      <c r="A38" s="62" t="s">
        <v>46</v>
      </c>
      <c r="B38" s="50">
        <f t="shared" si="3"/>
        <v>0</v>
      </c>
      <c r="C38" s="52">
        <f t="shared" si="4"/>
        <v>0</v>
      </c>
      <c r="D38" s="52"/>
      <c r="E38" s="52"/>
      <c r="F38" s="52"/>
      <c r="G38" s="52"/>
      <c r="H38" s="50"/>
      <c r="I38" s="50"/>
    </row>
    <row r="39" spans="1:9">
      <c r="A39" s="62" t="s">
        <v>50</v>
      </c>
      <c r="B39" s="50">
        <f t="shared" si="3"/>
        <v>244.57</v>
      </c>
      <c r="C39" s="52">
        <f t="shared" si="4"/>
        <v>244.57</v>
      </c>
      <c r="D39" s="52">
        <v>244.57</v>
      </c>
      <c r="E39" s="52"/>
      <c r="F39" s="52"/>
      <c r="G39" s="52"/>
      <c r="H39" s="50"/>
      <c r="I39" s="50"/>
    </row>
    <row r="40" spans="1:9">
      <c r="A40" s="61" t="s">
        <v>71</v>
      </c>
      <c r="B40" s="50">
        <f t="shared" si="3"/>
        <v>22.83</v>
      </c>
      <c r="C40" s="52">
        <f t="shared" si="4"/>
        <v>22.83</v>
      </c>
      <c r="D40" s="52">
        <f>D41</f>
        <v>22.83</v>
      </c>
      <c r="E40" s="52"/>
      <c r="F40" s="52"/>
      <c r="G40" s="52"/>
      <c r="H40" s="50"/>
      <c r="I40" s="50"/>
    </row>
    <row r="41" spans="1:9">
      <c r="A41" s="62" t="s">
        <v>72</v>
      </c>
      <c r="B41" s="50">
        <f t="shared" si="3"/>
        <v>22.83</v>
      </c>
      <c r="C41" s="52">
        <f t="shared" si="4"/>
        <v>22.83</v>
      </c>
      <c r="D41" s="52">
        <v>22.83</v>
      </c>
      <c r="E41" s="52"/>
      <c r="F41" s="52"/>
      <c r="G41" s="52"/>
      <c r="H41" s="50"/>
      <c r="I41" s="50"/>
    </row>
    <row r="42" spans="1:9">
      <c r="A42" s="61" t="s">
        <v>73</v>
      </c>
      <c r="B42" s="50">
        <f t="shared" si="3"/>
        <v>35.85</v>
      </c>
      <c r="C42" s="52">
        <f t="shared" si="4"/>
        <v>35.85</v>
      </c>
      <c r="D42" s="52">
        <f>D43+D44</f>
        <v>35.85</v>
      </c>
      <c r="E42" s="52"/>
      <c r="F42" s="52"/>
      <c r="G42" s="52"/>
      <c r="H42" s="50"/>
      <c r="I42" s="50"/>
    </row>
    <row r="43" spans="1:9">
      <c r="A43" s="62" t="s">
        <v>74</v>
      </c>
      <c r="B43" s="50">
        <f t="shared" si="3"/>
        <v>0.76</v>
      </c>
      <c r="C43" s="52">
        <f t="shared" si="4"/>
        <v>0.76</v>
      </c>
      <c r="D43" s="52">
        <v>0.76</v>
      </c>
      <c r="E43" s="52"/>
      <c r="F43" s="52"/>
      <c r="G43" s="52"/>
      <c r="H43" s="50"/>
      <c r="I43" s="50"/>
    </row>
    <row r="44" spans="1:9">
      <c r="A44" s="62" t="s">
        <v>75</v>
      </c>
      <c r="B44" s="50">
        <f t="shared" si="3"/>
        <v>35.09</v>
      </c>
      <c r="C44" s="52">
        <f t="shared" si="4"/>
        <v>35.09</v>
      </c>
      <c r="D44" s="52">
        <v>35.09</v>
      </c>
      <c r="E44" s="52"/>
      <c r="F44" s="52"/>
      <c r="G44" s="52"/>
      <c r="H44" s="50"/>
      <c r="I44" s="50"/>
    </row>
    <row r="45" spans="1:9">
      <c r="A45" s="64" t="s">
        <v>76</v>
      </c>
      <c r="B45" s="50">
        <f t="shared" si="3"/>
        <v>179.28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179.28</v>
      </c>
      <c r="G45" s="52"/>
      <c r="H45" s="50"/>
      <c r="I45" s="50"/>
    </row>
    <row r="46" ht="14.25" spans="1:9">
      <c r="A46" s="65" t="s">
        <v>77</v>
      </c>
      <c r="B46" s="50">
        <f t="shared" si="3"/>
        <v>179.28</v>
      </c>
      <c r="C46" s="52">
        <f t="shared" si="4"/>
        <v>0</v>
      </c>
      <c r="D46" s="52"/>
      <c r="E46" s="52"/>
      <c r="F46" s="52">
        <v>179.28</v>
      </c>
      <c r="G46" s="52"/>
      <c r="H46" s="50"/>
      <c r="I46" s="50"/>
    </row>
    <row r="47" spans="1:9">
      <c r="A47" s="66" t="s">
        <v>17</v>
      </c>
      <c r="B47" s="50">
        <f t="shared" si="3"/>
        <v>57.59</v>
      </c>
      <c r="C47" s="52">
        <f t="shared" si="4"/>
        <v>57.59</v>
      </c>
      <c r="D47" s="52">
        <f t="shared" si="5"/>
        <v>57.59</v>
      </c>
      <c r="E47" s="52"/>
      <c r="F47" s="52"/>
      <c r="G47" s="52"/>
      <c r="H47" s="50"/>
      <c r="I47" s="50"/>
    </row>
    <row r="48" spans="1:9">
      <c r="A48" s="66" t="s">
        <v>78</v>
      </c>
      <c r="B48" s="50">
        <f t="shared" si="3"/>
        <v>57.59</v>
      </c>
      <c r="C48" s="52">
        <f t="shared" si="4"/>
        <v>57.59</v>
      </c>
      <c r="D48" s="52">
        <f t="shared" si="5"/>
        <v>57.59</v>
      </c>
      <c r="E48" s="52"/>
      <c r="F48" s="52"/>
      <c r="G48" s="52"/>
      <c r="H48" s="50"/>
      <c r="I48" s="50"/>
    </row>
    <row r="49" spans="1:9">
      <c r="A49" s="66" t="s">
        <v>79</v>
      </c>
      <c r="B49" s="50">
        <f t="shared" si="3"/>
        <v>57.59</v>
      </c>
      <c r="C49" s="52">
        <f t="shared" si="4"/>
        <v>57.59</v>
      </c>
      <c r="D49" s="52">
        <v>57.59</v>
      </c>
      <c r="E49" s="52"/>
      <c r="F49" s="52"/>
      <c r="G49" s="52"/>
      <c r="H49" s="50"/>
      <c r="I49" s="50"/>
    </row>
    <row r="50" spans="1:9">
      <c r="A50" s="66"/>
      <c r="B50" s="50">
        <f t="shared" si="3"/>
        <v>0</v>
      </c>
      <c r="C50" s="52">
        <f t="shared" si="4"/>
        <v>0</v>
      </c>
      <c r="D50" s="52"/>
      <c r="E50" s="52"/>
      <c r="F50" s="52"/>
      <c r="G50" s="52"/>
      <c r="H50" s="50"/>
      <c r="I50" s="50"/>
    </row>
    <row r="51" spans="1:9">
      <c r="A51" s="66"/>
      <c r="B51" s="50">
        <f t="shared" si="3"/>
        <v>0</v>
      </c>
      <c r="C51" s="52">
        <f t="shared" si="4"/>
        <v>0</v>
      </c>
      <c r="D51" s="52"/>
      <c r="E51" s="52"/>
      <c r="F51" s="52"/>
      <c r="G51" s="52"/>
      <c r="H51" s="50"/>
      <c r="I51" s="50"/>
    </row>
    <row r="52" spans="1:9">
      <c r="A52" s="66"/>
      <c r="B52" s="50">
        <f t="shared" si="3"/>
        <v>0</v>
      </c>
      <c r="C52" s="52">
        <f t="shared" si="4"/>
        <v>0</v>
      </c>
      <c r="D52" s="52"/>
      <c r="E52" s="52"/>
      <c r="F52" s="52"/>
      <c r="G52" s="52"/>
      <c r="H52" s="50"/>
      <c r="I52" s="50"/>
    </row>
    <row r="53" spans="1:9">
      <c r="A53" s="67" t="s">
        <v>34</v>
      </c>
      <c r="B53" s="50">
        <f t="shared" si="3"/>
        <v>1002.91</v>
      </c>
      <c r="C53" s="52">
        <f t="shared" si="4"/>
        <v>781.09</v>
      </c>
      <c r="D53" s="52">
        <f>D47+D36+D29+D19+D14+D6</f>
        <v>718.09</v>
      </c>
      <c r="E53" s="52">
        <f>E47+E36+E29+E19+E14+E6</f>
        <v>63</v>
      </c>
      <c r="F53" s="52">
        <f>F47+F36+F29+F19+F14+F6</f>
        <v>221.82</v>
      </c>
      <c r="G53" s="52">
        <f>G47+G36+G29+G19+G14+G6</f>
        <v>0</v>
      </c>
      <c r="H53" s="50"/>
      <c r="I53" s="5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1002.91</v>
      </c>
      <c r="C6" s="70" t="s">
        <v>7</v>
      </c>
      <c r="D6" s="35">
        <v>242.38</v>
      </c>
      <c r="E6" s="35">
        <v>242.38</v>
      </c>
      <c r="F6" s="71"/>
    </row>
    <row r="7" ht="21.75" customHeight="1" spans="1:6">
      <c r="A7" s="72" t="s">
        <v>8</v>
      </c>
      <c r="B7" s="35">
        <v>1002.91</v>
      </c>
      <c r="C7" s="70" t="s">
        <v>9</v>
      </c>
      <c r="D7" s="35">
        <v>33.75</v>
      </c>
      <c r="E7" s="35">
        <v>33.75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143.31</v>
      </c>
      <c r="E8" s="35">
        <v>143.31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43.35</v>
      </c>
      <c r="E9" s="35">
        <v>43.35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v>303.25</v>
      </c>
      <c r="E10" s="35">
        <v>482.53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57.59</v>
      </c>
      <c r="E11" s="35">
        <v>57.59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1002.91</v>
      </c>
      <c r="C16" s="36" t="s">
        <v>22</v>
      </c>
      <c r="D16" s="71">
        <f t="shared" si="0"/>
        <v>1002.91</v>
      </c>
      <c r="E16" s="71">
        <f>SUM(E6:E15)</f>
        <v>1002.91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1002.91</v>
      </c>
      <c r="C20" s="36" t="s">
        <v>27</v>
      </c>
      <c r="D20" s="71">
        <f t="shared" si="0"/>
        <v>1002.91</v>
      </c>
      <c r="E20" s="71">
        <f t="shared" ref="E20:F20" si="1">E16+E17</f>
        <v>1002.91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41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53" si="0">C6+F6+G6+H6+I6</f>
        <v>242.38</v>
      </c>
      <c r="C6" s="52">
        <f t="shared" ref="C6:C53" si="1">SUM(D6:E6)</f>
        <v>199.84</v>
      </c>
      <c r="D6" s="52">
        <f t="shared" ref="D6:F6" si="2">D7+D11</f>
        <v>136.84</v>
      </c>
      <c r="E6" s="52">
        <f t="shared" si="2"/>
        <v>63</v>
      </c>
      <c r="F6" s="52">
        <f t="shared" si="2"/>
        <v>42.54</v>
      </c>
    </row>
    <row r="7" ht="18" customHeight="1" spans="1:6">
      <c r="A7" s="61" t="s">
        <v>45</v>
      </c>
      <c r="B7" s="50">
        <f t="shared" si="0"/>
        <v>234.98</v>
      </c>
      <c r="C7" s="52">
        <f t="shared" si="1"/>
        <v>192.44</v>
      </c>
      <c r="D7" s="52">
        <f t="shared" ref="D7:F7" si="3">D8+D9+D10</f>
        <v>129.44</v>
      </c>
      <c r="E7" s="52">
        <f t="shared" si="3"/>
        <v>63</v>
      </c>
      <c r="F7" s="52">
        <f t="shared" si="3"/>
        <v>42.54</v>
      </c>
    </row>
    <row r="8" ht="18" customHeight="1" spans="1:6">
      <c r="A8" s="62" t="s">
        <v>46</v>
      </c>
      <c r="B8" s="50">
        <f t="shared" si="0"/>
        <v>234.98</v>
      </c>
      <c r="C8" s="52">
        <f t="shared" si="1"/>
        <v>192.44</v>
      </c>
      <c r="D8" s="52">
        <v>129.44</v>
      </c>
      <c r="E8" s="52">
        <v>63</v>
      </c>
      <c r="F8" s="52">
        <v>42.54</v>
      </c>
    </row>
    <row r="9" ht="18" customHeight="1" spans="1:6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7.4</v>
      </c>
      <c r="C11" s="52">
        <f t="shared" si="1"/>
        <v>7.4</v>
      </c>
      <c r="D11" s="52">
        <f>D12+D13</f>
        <v>7.4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7.4</v>
      </c>
      <c r="C13" s="52">
        <f t="shared" si="1"/>
        <v>7.4</v>
      </c>
      <c r="D13" s="52">
        <v>7.4</v>
      </c>
      <c r="E13" s="52"/>
      <c r="F13" s="52"/>
    </row>
    <row r="14" ht="18" customHeight="1" spans="1:6">
      <c r="A14" s="60" t="s">
        <v>9</v>
      </c>
      <c r="B14" s="50">
        <f t="shared" si="0"/>
        <v>33.75</v>
      </c>
      <c r="C14" s="52">
        <f t="shared" si="1"/>
        <v>33.75</v>
      </c>
      <c r="D14" s="52">
        <f>D15+D17</f>
        <v>33.75</v>
      </c>
      <c r="E14" s="52"/>
      <c r="F14" s="52"/>
    </row>
    <row r="15" ht="18" customHeight="1" spans="1:6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4">D16</f>
        <v>0</v>
      </c>
      <c r="E15" s="52"/>
      <c r="F15" s="52"/>
    </row>
    <row r="16" ht="18" customHeight="1" spans="1:6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</row>
    <row r="17" ht="18" customHeight="1" spans="1:6">
      <c r="A17" s="61" t="s">
        <v>53</v>
      </c>
      <c r="B17" s="50">
        <f t="shared" si="0"/>
        <v>33.75</v>
      </c>
      <c r="C17" s="52">
        <f t="shared" si="1"/>
        <v>33.75</v>
      </c>
      <c r="D17" s="52">
        <f t="shared" si="4"/>
        <v>33.75</v>
      </c>
      <c r="E17" s="52"/>
      <c r="F17" s="52"/>
    </row>
    <row r="18" ht="18" customHeight="1" spans="1:6">
      <c r="A18" s="61" t="s">
        <v>54</v>
      </c>
      <c r="B18" s="50">
        <f t="shared" si="0"/>
        <v>33.75</v>
      </c>
      <c r="C18" s="52">
        <f t="shared" si="1"/>
        <v>33.75</v>
      </c>
      <c r="D18" s="52">
        <v>33.75</v>
      </c>
      <c r="E18" s="52"/>
      <c r="F18" s="52"/>
    </row>
    <row r="19" ht="18" customHeight="1" spans="1:6">
      <c r="A19" s="60" t="s">
        <v>11</v>
      </c>
      <c r="B19" s="50">
        <f t="shared" si="0"/>
        <v>143.31</v>
      </c>
      <c r="C19" s="52">
        <f t="shared" si="1"/>
        <v>143.31</v>
      </c>
      <c r="D19" s="52">
        <f>D20+D22+D27</f>
        <v>143.31</v>
      </c>
      <c r="E19" s="52"/>
      <c r="F19" s="52"/>
    </row>
    <row r="20" ht="18" customHeight="1" spans="1:6">
      <c r="A20" s="61" t="s">
        <v>55</v>
      </c>
      <c r="B20" s="50">
        <f t="shared" si="0"/>
        <v>19.62</v>
      </c>
      <c r="C20" s="52">
        <f t="shared" si="1"/>
        <v>19.62</v>
      </c>
      <c r="D20" s="52">
        <f t="shared" si="4"/>
        <v>19.62</v>
      </c>
      <c r="E20" s="52"/>
      <c r="F20" s="52"/>
    </row>
    <row r="21" ht="18" customHeight="1" spans="1:6">
      <c r="A21" s="62" t="s">
        <v>56</v>
      </c>
      <c r="B21" s="50">
        <f t="shared" si="0"/>
        <v>19.62</v>
      </c>
      <c r="C21" s="52">
        <f t="shared" si="1"/>
        <v>19.62</v>
      </c>
      <c r="D21" s="52">
        <v>19.62</v>
      </c>
      <c r="E21" s="52"/>
      <c r="F21" s="52"/>
    </row>
    <row r="22" spans="1:6">
      <c r="A22" s="61" t="s">
        <v>57</v>
      </c>
      <c r="B22" s="50">
        <f t="shared" si="0"/>
        <v>120.18</v>
      </c>
      <c r="C22" s="52">
        <f t="shared" si="1"/>
        <v>120.18</v>
      </c>
      <c r="D22" s="52">
        <f>D23+D24+D25+D26</f>
        <v>120.18</v>
      </c>
      <c r="E22" s="52"/>
      <c r="F22" s="52"/>
    </row>
    <row r="23" spans="1:6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</row>
    <row r="24" spans="1:6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</row>
    <row r="25" spans="1:6">
      <c r="A25" s="61" t="s">
        <v>60</v>
      </c>
      <c r="B25" s="50">
        <f t="shared" si="0"/>
        <v>80.12</v>
      </c>
      <c r="C25" s="52">
        <f t="shared" si="1"/>
        <v>80.12</v>
      </c>
      <c r="D25" s="52">
        <v>80.12</v>
      </c>
      <c r="E25" s="52"/>
      <c r="F25" s="52"/>
    </row>
    <row r="26" spans="1:6">
      <c r="A26" s="62" t="s">
        <v>61</v>
      </c>
      <c r="B26" s="50">
        <f t="shared" si="0"/>
        <v>40.06</v>
      </c>
      <c r="C26" s="52">
        <f t="shared" si="1"/>
        <v>40.06</v>
      </c>
      <c r="D26" s="52">
        <v>40.06</v>
      </c>
      <c r="E26" s="52"/>
      <c r="F26" s="52"/>
    </row>
    <row r="27" spans="1:6">
      <c r="A27" s="63" t="s">
        <v>62</v>
      </c>
      <c r="B27" s="50">
        <f t="shared" si="0"/>
        <v>3.51</v>
      </c>
      <c r="C27" s="52">
        <f t="shared" si="1"/>
        <v>3.51</v>
      </c>
      <c r="D27" s="52">
        <f>D28</f>
        <v>3.51</v>
      </c>
      <c r="E27" s="52"/>
      <c r="F27" s="52"/>
    </row>
    <row r="28" spans="1:6">
      <c r="A28" s="63" t="s">
        <v>63</v>
      </c>
      <c r="B28" s="50">
        <f t="shared" si="0"/>
        <v>3.51</v>
      </c>
      <c r="C28" s="52">
        <f t="shared" si="1"/>
        <v>3.51</v>
      </c>
      <c r="D28" s="52">
        <v>3.51</v>
      </c>
      <c r="E28" s="52"/>
      <c r="F28" s="52"/>
    </row>
    <row r="29" spans="1:6">
      <c r="A29" s="60" t="s">
        <v>13</v>
      </c>
      <c r="B29" s="50">
        <f t="shared" si="0"/>
        <v>43.35</v>
      </c>
      <c r="C29" s="52">
        <f t="shared" si="1"/>
        <v>43.35</v>
      </c>
      <c r="D29" s="52">
        <f>D30+D33</f>
        <v>43.35</v>
      </c>
      <c r="E29" s="52"/>
      <c r="F29" s="52"/>
    </row>
    <row r="30" spans="1:6">
      <c r="A30" s="61" t="s">
        <v>64</v>
      </c>
      <c r="B30" s="50">
        <f t="shared" si="0"/>
        <v>7.29</v>
      </c>
      <c r="C30" s="52">
        <f t="shared" si="1"/>
        <v>7.29</v>
      </c>
      <c r="D30" s="52">
        <f>D31+D32</f>
        <v>7.29</v>
      </c>
      <c r="E30" s="52"/>
      <c r="F30" s="52"/>
    </row>
    <row r="31" spans="1:6">
      <c r="A31" s="62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7.29</v>
      </c>
      <c r="C32" s="52">
        <f t="shared" si="1"/>
        <v>7.29</v>
      </c>
      <c r="D32" s="52">
        <v>7.29</v>
      </c>
      <c r="E32" s="52"/>
      <c r="F32" s="52"/>
    </row>
    <row r="33" spans="1:6">
      <c r="A33" s="61" t="s">
        <v>67</v>
      </c>
      <c r="B33" s="50">
        <f t="shared" si="0"/>
        <v>36.06</v>
      </c>
      <c r="C33" s="52">
        <f t="shared" si="1"/>
        <v>36.06</v>
      </c>
      <c r="D33" s="52">
        <f>D34+D35</f>
        <v>36.06</v>
      </c>
      <c r="E33" s="52"/>
      <c r="F33" s="52"/>
    </row>
    <row r="34" spans="1:6">
      <c r="A34" s="61" t="s">
        <v>68</v>
      </c>
      <c r="B34" s="50">
        <f t="shared" si="0"/>
        <v>10.82</v>
      </c>
      <c r="C34" s="52">
        <f t="shared" si="1"/>
        <v>10.82</v>
      </c>
      <c r="D34" s="52">
        <v>10.82</v>
      </c>
      <c r="E34" s="52"/>
      <c r="F34" s="52"/>
    </row>
    <row r="35" spans="1:6">
      <c r="A35" s="61" t="s">
        <v>69</v>
      </c>
      <c r="B35" s="50">
        <f t="shared" si="0"/>
        <v>25.24</v>
      </c>
      <c r="C35" s="52">
        <f t="shared" si="1"/>
        <v>25.24</v>
      </c>
      <c r="D35" s="52">
        <v>25.24</v>
      </c>
      <c r="E35" s="52"/>
      <c r="F35" s="52"/>
    </row>
    <row r="36" spans="1:6">
      <c r="A36" s="60" t="s">
        <v>15</v>
      </c>
      <c r="B36" s="50">
        <f t="shared" si="0"/>
        <v>482.53</v>
      </c>
      <c r="C36" s="52">
        <f t="shared" si="1"/>
        <v>303.25</v>
      </c>
      <c r="D36" s="52">
        <f>D37+D40+D42+D45</f>
        <v>303.25</v>
      </c>
      <c r="E36" s="52">
        <f>E37+E40+E42+E45</f>
        <v>0</v>
      </c>
      <c r="F36" s="52">
        <f>F37+F40+F42+F45</f>
        <v>179.28</v>
      </c>
    </row>
    <row r="37" spans="1:6">
      <c r="A37" s="61" t="s">
        <v>70</v>
      </c>
      <c r="B37" s="50">
        <f t="shared" si="0"/>
        <v>244.57</v>
      </c>
      <c r="C37" s="52">
        <f t="shared" si="1"/>
        <v>244.57</v>
      </c>
      <c r="D37" s="52">
        <f>D38+D39</f>
        <v>244.57</v>
      </c>
      <c r="E37" s="52"/>
      <c r="F37" s="52"/>
    </row>
    <row r="38" spans="1:6">
      <c r="A38" s="62" t="s">
        <v>46</v>
      </c>
      <c r="B38" s="50">
        <f t="shared" si="0"/>
        <v>0</v>
      </c>
      <c r="C38" s="52">
        <f t="shared" si="1"/>
        <v>0</v>
      </c>
      <c r="D38" s="52"/>
      <c r="E38" s="52"/>
      <c r="F38" s="52"/>
    </row>
    <row r="39" spans="1:6">
      <c r="A39" s="62" t="s">
        <v>50</v>
      </c>
      <c r="B39" s="50">
        <f t="shared" si="0"/>
        <v>244.57</v>
      </c>
      <c r="C39" s="52">
        <f t="shared" si="1"/>
        <v>244.57</v>
      </c>
      <c r="D39" s="52">
        <v>244.57</v>
      </c>
      <c r="E39" s="52"/>
      <c r="F39" s="52"/>
    </row>
    <row r="40" spans="1:6">
      <c r="A40" s="61" t="s">
        <v>71</v>
      </c>
      <c r="B40" s="50">
        <f t="shared" si="0"/>
        <v>22.83</v>
      </c>
      <c r="C40" s="52">
        <f t="shared" si="1"/>
        <v>22.83</v>
      </c>
      <c r="D40" s="52">
        <f>D41</f>
        <v>22.83</v>
      </c>
      <c r="E40" s="52"/>
      <c r="F40" s="52"/>
    </row>
    <row r="41" spans="1:6">
      <c r="A41" s="62" t="s">
        <v>72</v>
      </c>
      <c r="B41" s="50">
        <f t="shared" si="0"/>
        <v>22.83</v>
      </c>
      <c r="C41" s="52">
        <f t="shared" si="1"/>
        <v>22.83</v>
      </c>
      <c r="D41" s="52">
        <v>22.83</v>
      </c>
      <c r="E41" s="52"/>
      <c r="F41" s="52"/>
    </row>
    <row r="42" spans="1:6">
      <c r="A42" s="61" t="s">
        <v>73</v>
      </c>
      <c r="B42" s="50">
        <f t="shared" si="0"/>
        <v>35.85</v>
      </c>
      <c r="C42" s="52">
        <f t="shared" si="1"/>
        <v>35.85</v>
      </c>
      <c r="D42" s="52">
        <f>D43+D44</f>
        <v>35.85</v>
      </c>
      <c r="E42" s="52"/>
      <c r="F42" s="52"/>
    </row>
    <row r="43" spans="1:6">
      <c r="A43" s="62" t="s">
        <v>74</v>
      </c>
      <c r="B43" s="50">
        <f t="shared" si="0"/>
        <v>0.76</v>
      </c>
      <c r="C43" s="52">
        <f t="shared" si="1"/>
        <v>0.76</v>
      </c>
      <c r="D43" s="52">
        <v>0.76</v>
      </c>
      <c r="E43" s="52"/>
      <c r="F43" s="52"/>
    </row>
    <row r="44" spans="1:6">
      <c r="A44" s="62" t="s">
        <v>75</v>
      </c>
      <c r="B44" s="50">
        <f t="shared" si="0"/>
        <v>35.09</v>
      </c>
      <c r="C44" s="52">
        <f t="shared" si="1"/>
        <v>35.09</v>
      </c>
      <c r="D44" s="52">
        <v>35.09</v>
      </c>
      <c r="E44" s="52"/>
      <c r="F44" s="52"/>
    </row>
    <row r="45" spans="1:6">
      <c r="A45" s="64" t="s">
        <v>76</v>
      </c>
      <c r="B45" s="50">
        <f t="shared" si="0"/>
        <v>179.28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179.28</v>
      </c>
    </row>
    <row r="46" ht="14.25" spans="1:6">
      <c r="A46" s="65" t="s">
        <v>77</v>
      </c>
      <c r="B46" s="50">
        <f t="shared" si="0"/>
        <v>179.28</v>
      </c>
      <c r="C46" s="52">
        <f t="shared" si="1"/>
        <v>0</v>
      </c>
      <c r="D46" s="52"/>
      <c r="E46" s="52"/>
      <c r="F46" s="52">
        <v>179.28</v>
      </c>
    </row>
    <row r="47" spans="1:6">
      <c r="A47" s="66" t="s">
        <v>17</v>
      </c>
      <c r="B47" s="50">
        <f t="shared" si="0"/>
        <v>57.59</v>
      </c>
      <c r="C47" s="52">
        <f t="shared" si="1"/>
        <v>57.59</v>
      </c>
      <c r="D47" s="52">
        <f t="shared" si="5"/>
        <v>57.59</v>
      </c>
      <c r="E47" s="52"/>
      <c r="F47" s="52"/>
    </row>
    <row r="48" spans="1:6">
      <c r="A48" s="66" t="s">
        <v>78</v>
      </c>
      <c r="B48" s="50">
        <f t="shared" si="0"/>
        <v>57.59</v>
      </c>
      <c r="C48" s="52">
        <f t="shared" si="1"/>
        <v>57.59</v>
      </c>
      <c r="D48" s="52">
        <f t="shared" si="5"/>
        <v>57.59</v>
      </c>
      <c r="E48" s="52"/>
      <c r="F48" s="52"/>
    </row>
    <row r="49" spans="1:6">
      <c r="A49" s="66" t="s">
        <v>79</v>
      </c>
      <c r="B49" s="50">
        <f t="shared" si="0"/>
        <v>57.59</v>
      </c>
      <c r="C49" s="52">
        <f t="shared" si="1"/>
        <v>57.59</v>
      </c>
      <c r="D49" s="52">
        <v>57.59</v>
      </c>
      <c r="E49" s="52"/>
      <c r="F49" s="52"/>
    </row>
    <row r="50" spans="1:6">
      <c r="A50" s="66"/>
      <c r="B50" s="50">
        <f t="shared" si="0"/>
        <v>0</v>
      </c>
      <c r="C50" s="52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1002.91</v>
      </c>
      <c r="C53" s="52">
        <f t="shared" si="1"/>
        <v>781.09</v>
      </c>
      <c r="D53" s="52">
        <f t="shared" ref="D53:F53" si="6">D47+D36+D29+D19+D14+D6</f>
        <v>718.09</v>
      </c>
      <c r="E53" s="52">
        <f t="shared" si="6"/>
        <v>63</v>
      </c>
      <c r="F53" s="52">
        <f t="shared" si="6"/>
        <v>221.82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718.09</v>
      </c>
      <c r="C6" s="50">
        <f t="shared" ref="C6" si="1">SUM(C7:C19)</f>
        <v>718.09</v>
      </c>
      <c r="D6" s="50">
        <f t="shared" ref="D6" si="2">SUM(D7:D19)</f>
        <v>718.09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223.12</v>
      </c>
      <c r="C7" s="50">
        <f t="shared" ref="C7:C70" si="5">SUM(D7:E7)</f>
        <v>223.12</v>
      </c>
      <c r="D7" s="50">
        <v>223.12</v>
      </c>
      <c r="E7" s="50"/>
      <c r="F7" s="50"/>
    </row>
    <row r="8" ht="18" customHeight="1" spans="1:6">
      <c r="A8" s="51" t="s">
        <v>98</v>
      </c>
      <c r="B8" s="50">
        <f t="shared" si="4"/>
        <v>257.45</v>
      </c>
      <c r="C8" s="50">
        <f t="shared" si="5"/>
        <v>257.45</v>
      </c>
      <c r="D8" s="50">
        <v>257.45</v>
      </c>
      <c r="E8" s="50"/>
      <c r="F8" s="50"/>
    </row>
    <row r="9" ht="18" customHeight="1" spans="1:6">
      <c r="A9" s="51" t="s">
        <v>99</v>
      </c>
      <c r="B9" s="50">
        <f t="shared" si="4"/>
        <v>20.18</v>
      </c>
      <c r="C9" s="50">
        <f t="shared" si="5"/>
        <v>20.18</v>
      </c>
      <c r="D9" s="50">
        <v>20.18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80.12</v>
      </c>
      <c r="C12" s="50">
        <f t="shared" si="5"/>
        <v>80.12</v>
      </c>
      <c r="D12" s="52">
        <v>80.12</v>
      </c>
      <c r="E12" s="50"/>
      <c r="F12" s="50"/>
    </row>
    <row r="13" ht="18" customHeight="1" spans="1:6">
      <c r="A13" s="51" t="s">
        <v>103</v>
      </c>
      <c r="B13" s="50">
        <f t="shared" si="4"/>
        <v>40.06</v>
      </c>
      <c r="C13" s="50">
        <f t="shared" si="5"/>
        <v>40.06</v>
      </c>
      <c r="D13" s="52">
        <v>40.06</v>
      </c>
      <c r="E13" s="50"/>
      <c r="F13" s="50"/>
    </row>
    <row r="14" ht="18" customHeight="1" spans="1:6">
      <c r="A14" s="51" t="s">
        <v>104</v>
      </c>
      <c r="B14" s="50">
        <f t="shared" si="4"/>
        <v>25.24</v>
      </c>
      <c r="C14" s="50">
        <f t="shared" si="5"/>
        <v>25.24</v>
      </c>
      <c r="D14" s="50">
        <v>25.24</v>
      </c>
      <c r="E14" s="50"/>
      <c r="F14" s="50"/>
    </row>
    <row r="15" ht="18" customHeight="1" spans="1:6">
      <c r="A15" s="51" t="s">
        <v>105</v>
      </c>
      <c r="B15" s="50">
        <f t="shared" si="4"/>
        <v>10.82</v>
      </c>
      <c r="C15" s="50">
        <f t="shared" si="5"/>
        <v>10.82</v>
      </c>
      <c r="D15" s="50">
        <v>10.82</v>
      </c>
      <c r="E15" s="50"/>
      <c r="F15" s="50"/>
    </row>
    <row r="16" ht="18" customHeight="1" spans="1:6">
      <c r="A16" s="51" t="s">
        <v>106</v>
      </c>
      <c r="B16" s="50">
        <f t="shared" si="4"/>
        <v>3.51</v>
      </c>
      <c r="C16" s="50">
        <f t="shared" si="5"/>
        <v>3.51</v>
      </c>
      <c r="D16" s="50">
        <v>3.51</v>
      </c>
      <c r="E16" s="50"/>
      <c r="F16" s="50"/>
    </row>
    <row r="17" ht="18" customHeight="1" spans="1:6">
      <c r="A17" s="51" t="s">
        <v>107</v>
      </c>
      <c r="B17" s="50">
        <f t="shared" si="4"/>
        <v>57.59</v>
      </c>
      <c r="C17" s="50">
        <f t="shared" si="5"/>
        <v>57.59</v>
      </c>
      <c r="D17" s="50">
        <v>57.59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195.9</v>
      </c>
      <c r="C20" s="50">
        <f t="shared" ref="C20" si="7">SUM(C21:C47)</f>
        <v>63</v>
      </c>
      <c r="D20" s="50">
        <f t="shared" ref="D20" si="8">SUM(D21:D47)</f>
        <v>0</v>
      </c>
      <c r="E20" s="50">
        <f t="shared" ref="E20" si="9">SUM(E21:E47)</f>
        <v>63</v>
      </c>
      <c r="F20" s="50">
        <f t="shared" ref="F20" si="10">SUM(F21:F47)</f>
        <v>132.9</v>
      </c>
    </row>
    <row r="21" ht="18" customHeight="1" spans="1:6">
      <c r="A21" s="51" t="s">
        <v>111</v>
      </c>
      <c r="B21" s="50">
        <f t="shared" ref="B21:B47" si="11">C21+F21</f>
        <v>21.26</v>
      </c>
      <c r="C21" s="50">
        <f t="shared" ref="C21:C47" si="12">SUM(D21:E21)</f>
        <v>9.5</v>
      </c>
      <c r="D21" s="50"/>
      <c r="E21" s="50">
        <v>9.5</v>
      </c>
      <c r="F21" s="50">
        <v>11.76</v>
      </c>
    </row>
    <row r="22" ht="18" customHeight="1" spans="1:6">
      <c r="A22" s="51" t="s">
        <v>112</v>
      </c>
      <c r="B22" s="50">
        <f t="shared" si="11"/>
        <v>1</v>
      </c>
      <c r="C22" s="50">
        <f t="shared" si="12"/>
        <v>1</v>
      </c>
      <c r="D22" s="50"/>
      <c r="E22" s="50">
        <v>1</v>
      </c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0.3</v>
      </c>
      <c r="C25" s="50">
        <f t="shared" si="12"/>
        <v>0.3</v>
      </c>
      <c r="D25" s="50"/>
      <c r="E25" s="50">
        <v>0.3</v>
      </c>
      <c r="F25" s="50"/>
    </row>
    <row r="26" ht="18" customHeight="1" spans="1:6">
      <c r="A26" s="51" t="s">
        <v>116</v>
      </c>
      <c r="B26" s="50">
        <f t="shared" si="11"/>
        <v>3.8</v>
      </c>
      <c r="C26" s="50">
        <f t="shared" si="12"/>
        <v>3</v>
      </c>
      <c r="D26" s="50"/>
      <c r="E26" s="50">
        <v>3</v>
      </c>
      <c r="F26" s="50">
        <v>0.8</v>
      </c>
    </row>
    <row r="27" ht="18" customHeight="1" spans="1:6">
      <c r="A27" s="51" t="s">
        <v>117</v>
      </c>
      <c r="B27" s="50">
        <f t="shared" si="11"/>
        <v>2.5</v>
      </c>
      <c r="C27" s="50">
        <f t="shared" si="12"/>
        <v>2.5</v>
      </c>
      <c r="D27" s="50"/>
      <c r="E27" s="50">
        <v>2.5</v>
      </c>
      <c r="F27" s="50"/>
    </row>
    <row r="28" ht="18" customHeight="1" spans="1:6">
      <c r="A28" s="51" t="s">
        <v>118</v>
      </c>
      <c r="B28" s="50">
        <f t="shared" si="11"/>
        <v>13.9</v>
      </c>
      <c r="C28" s="50">
        <f t="shared" si="12"/>
        <v>10</v>
      </c>
      <c r="D28" s="50"/>
      <c r="E28" s="50">
        <v>10</v>
      </c>
      <c r="F28" s="50">
        <v>3.9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14.6</v>
      </c>
      <c r="C30" s="50">
        <f t="shared" si="12"/>
        <v>11</v>
      </c>
      <c r="D30" s="50"/>
      <c r="E30" s="50">
        <v>11</v>
      </c>
      <c r="F30" s="50">
        <v>3.6</v>
      </c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6.2</v>
      </c>
      <c r="C32" s="50">
        <f t="shared" si="12"/>
        <v>0</v>
      </c>
      <c r="D32" s="50"/>
      <c r="E32" s="50"/>
      <c r="F32" s="50">
        <v>6.2</v>
      </c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4</v>
      </c>
      <c r="C36" s="50">
        <f t="shared" si="12"/>
        <v>4</v>
      </c>
      <c r="D36" s="50"/>
      <c r="E36" s="50">
        <v>4</v>
      </c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84.1</v>
      </c>
      <c r="C40" s="50">
        <f t="shared" si="12"/>
        <v>20</v>
      </c>
      <c r="D40" s="50"/>
      <c r="E40" s="50">
        <v>20</v>
      </c>
      <c r="F40" s="50">
        <v>64.1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0.5</v>
      </c>
      <c r="C44" s="50">
        <f t="shared" si="12"/>
        <v>0.5</v>
      </c>
      <c r="D44" s="50"/>
      <c r="E44" s="50">
        <v>0.5</v>
      </c>
      <c r="F44" s="50"/>
    </row>
    <row r="45" ht="18" customHeight="1" spans="1:6">
      <c r="A45" s="51" t="s">
        <v>135</v>
      </c>
      <c r="B45" s="50">
        <f t="shared" si="11"/>
        <v>1.2</v>
      </c>
      <c r="C45" s="50">
        <f t="shared" si="12"/>
        <v>1.2</v>
      </c>
      <c r="D45" s="50"/>
      <c r="E45" s="50">
        <v>1.2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42.54</v>
      </c>
      <c r="C47" s="50">
        <f t="shared" si="12"/>
        <v>0</v>
      </c>
      <c r="D47" s="50"/>
      <c r="E47" s="50"/>
      <c r="F47" s="50">
        <v>42.54</v>
      </c>
    </row>
    <row r="48" ht="18" customHeight="1" spans="1:6">
      <c r="A48" s="49" t="s">
        <v>138</v>
      </c>
      <c r="B48" s="50">
        <f t="shared" ref="B48" si="13">SUM(B49:B59)</f>
        <v>88.92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88.92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88.92</v>
      </c>
      <c r="C59" s="50">
        <f t="shared" si="19"/>
        <v>0</v>
      </c>
      <c r="D59" s="50"/>
      <c r="E59" s="50"/>
      <c r="F59" s="50">
        <v>88.92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1002.91</v>
      </c>
      <c r="C112" s="50">
        <f t="shared" si="67"/>
        <v>781.09</v>
      </c>
      <c r="D112" s="50">
        <f t="shared" si="67"/>
        <v>718.09</v>
      </c>
      <c r="E112" s="50">
        <f t="shared" si="67"/>
        <v>63</v>
      </c>
      <c r="F112" s="50">
        <f t="shared" si="67"/>
        <v>221.82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4.5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>
        <v>4</v>
      </c>
    </row>
    <row r="8" ht="24" customHeight="1" spans="1:2">
      <c r="A8" s="38" t="s">
        <v>194</v>
      </c>
      <c r="B8" s="35">
        <f>SUM(B9:B10)</f>
        <v>0.5</v>
      </c>
    </row>
    <row r="9" ht="24" customHeight="1" spans="1:2">
      <c r="A9" s="38" t="s">
        <v>195</v>
      </c>
      <c r="B9" s="35">
        <v>0.5</v>
      </c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A10" sqref="A10:D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