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70" tabRatio="773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<sst xmlns="http://schemas.openxmlformats.org/spreadsheetml/2006/main" count="327" uniqueCount="208">
  <si>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</si>
  <si>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</si>
  <si>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</si>
  <si>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</si>
  <si>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</si>
  <si>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</si>
  <si>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</si>
  <si>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</si>
  <si>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</si>
  <si>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</si>
  <si>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</si>
  <si>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</si>
  <si>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</si>
  <si>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</si>
  <si>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</si>
  <si>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</si>
  <si>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</si>
  <si>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</si>
  <si>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</si>
  <si>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</si>
  <si>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</si>
  <si>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</si>
  <si>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</si>
  <si>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</si>
  <si>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</si>
  <si>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</si>
  <si>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</si>
  <si>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</si>
  <si>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</si>
  <si>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</si>
  <si>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</si>
  <si>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</si>
  <si>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</si>
  <si>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</si>
  <si>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</si>
  <si>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</si>
  <si>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</si>
  <si>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</si>
  <si>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</si>
  <si>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</si>
  <si>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</si>
  <si>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</si>
  <si>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</si>
  <si>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纪检监察事务</t>
  </si>
  <si>
    <t>行政运行</t>
  </si>
  <si>
    <t>机关服务</t>
  </si>
  <si>
    <t>事业运行</t>
  </si>
  <si>
    <t>其他纪检监察事务支出</t>
  </si>
  <si>
    <t>行政事业单位养老支出</t>
  </si>
  <si>
    <t xml:space="preserve">  机关事业单位基本养老保险缴费</t>
  </si>
  <si>
    <t>其他社保保障和就业支出</t>
  </si>
  <si>
    <t xml:space="preserve">  财政对生育保险基金的补助</t>
  </si>
  <si>
    <t xml:space="preserve">  财政对失业保险基金的补助</t>
  </si>
  <si>
    <t>行政事业单位医疗</t>
  </si>
  <si>
    <t>行政单位医疗</t>
  </si>
  <si>
    <t>事业单位医疗</t>
  </si>
  <si>
    <t>住房改革支出</t>
  </si>
  <si>
    <t>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</si>
  <si>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</si>
  <si>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</si>
  <si>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</si>
  <si>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</si>
  <si>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</si>
  <si>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</si>
  <si>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</si>
  <si>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</si>
  <si>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</si>
  <si>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</si>
  <si>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</si>
  <si>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</si>
  <si>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</si>
  <si>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</si>
  <si>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 xml:space="preserve">  行政事业单位医疗</t>
  </si>
  <si>
    <t xml:space="preserve"> 行政单位医疗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</si>
  <si>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</si>
  <si>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</si>
  <si>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</si>
  <si>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</si>
  <si>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</si>
  <si>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</si>
  <si>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</si>
  <si>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</si>
  <si>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</si>
  <si>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</si>
  <si>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</si>
  <si>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</si>
  <si>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</si>
  <si>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</si>
  <si>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</si>
  <si>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</si>
  <si>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</si>
  <si>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</si>
  <si>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</si>
  <si>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</si>
  <si>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</si>
  <si>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</si>
  <si>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</si>
  <si>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</si>
  <si>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</si>
  <si>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</si>
  <si>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</si>
  <si>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</si>
  <si>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</si>
  <si>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</si>
  <si>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</si>
  <si>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</si>
  <si>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</si>
  <si>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</si>
  <si>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</si>
  <si>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</si>
  <si>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</si>
  <si>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</si>
  <si>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</si>
  <si>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</si>
  <si>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</si>
  <si>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</si>
  <si>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</si>
  <si>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</si>
  <si>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</si>
  <si>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</si>
  <si>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</si>
  <si>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</si>
  <si>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</si>
  <si>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</si>
  <si>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</si>
  <si>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</si>
  <si>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</si>
  <si>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</si>
  <si>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</si>
  <si>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</si>
  <si>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</si>
  <si>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</si>
  <si>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</si>
  <si>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</si>
  <si>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</si>
  <si>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</si>
  <si>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</si>
  <si>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</si>
  <si>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</si>
  <si>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</si>
  <si>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</si>
  <si>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</si>
  <si>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</si>
  <si>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</si>
  <si>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</si>
  <si>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</si>
  <si>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</si>
  <si>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</si>
  <si>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</si>
  <si>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</si>
  <si>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</si>
  <si>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</si>
  <si>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</si>
  <si>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</si>
  <si>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</si>
  <si>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</si>
  <si>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</si>
  <si>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</si>
  <si>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</si>
  <si>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</si>
  <si>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</si>
  <si>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</si>
  <si>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</si>
  <si>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</si>
  <si>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</si>
  <si>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</si>
  <si>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</si>
  <si>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</si>
  <si>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</si>
  <si>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2020年预算数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</si>
  <si>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</si>
  <si>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</si>
  <si>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</si>
  <si>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</si>
  <si>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</si>
  <si>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说明：1、“2020年预算数”的单位范围包括部门本级及所属  2  个预算单位。</t>
  </si>
  <si>
    <t xml:space="preserve">      2、“2020年预算数”的实有人员 111 人，其中：在职人员  90  人，离退休人员 21  人。</t>
  </si>
  <si>
    <t>政府性基金预算财政拨款支出预算表</t>
  </si>
  <si>
    <t>注：2020年本部门无政府性基金预算拨款。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</si>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</sst>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" borderId="16" applyNumberFormat="0" applyAlignment="0" applyProtection="0">
      <alignment vertical="center"/>
    </xf>
    <xf numFmtId="0" fontId="22" fillId="2" borderId="19" applyNumberFormat="0" applyAlignment="0" applyProtection="0">
      <alignment vertical="center"/>
    </xf>
    <xf numFmtId="0" fontId="25" fillId="17" borderId="2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left" vertical="center" indent="1"/>
      <protection locked="0"/>
    </xf>
    <xf numFmtId="0" fontId="0" fillId="2" borderId="1" xfId="0" applyFont="1" applyFill="1" applyBorder="1" applyAlignment="1" applyProtection="1">
      <alignment horizontal="left" vertical="center" indent="2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2" xfId="0" applyBorder="1" applyAlignment="1"/>
    <xf numFmtId="0" fontId="0" fillId="2" borderId="1" xfId="0" applyFont="1" applyFill="1" applyBorder="1" applyAlignment="1" applyProtection="1">
      <alignment horizontal="left" vertical="center" indent="3"/>
      <protection locked="0"/>
    </xf>
    <xf numFmtId="0" fontId="0" fillId="0" borderId="13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left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tabSelected="1" workbookViewId="0">
      <selection activeCell="C28" sqref="C28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7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f>B7+B8</f>
        <v>1706.6</v>
      </c>
      <c r="C6" s="24" t="s">
        <v>7</v>
      </c>
      <c r="D6" s="24">
        <f>B19-D7-D8-D9</f>
        <v>1441.42</v>
      </c>
    </row>
    <row r="7" ht="21" customHeight="1" spans="1:4">
      <c r="A7" s="65" t="s">
        <v>8</v>
      </c>
      <c r="B7" s="24">
        <v>1574.6</v>
      </c>
      <c r="C7" s="24" t="s">
        <v>9</v>
      </c>
      <c r="D7" s="24">
        <v>141.09</v>
      </c>
    </row>
    <row r="8" ht="21" customHeight="1" spans="1:4">
      <c r="A8" s="65" t="s">
        <v>10</v>
      </c>
      <c r="B8" s="24">
        <v>132</v>
      </c>
      <c r="C8" s="24" t="s">
        <v>11</v>
      </c>
      <c r="D8" s="24">
        <v>65.65</v>
      </c>
    </row>
    <row r="9" ht="21" customHeight="1" spans="1:4">
      <c r="A9" s="24" t="s">
        <v>12</v>
      </c>
      <c r="B9" s="24"/>
      <c r="C9" s="24" t="s">
        <v>13</v>
      </c>
      <c r="D9" s="24">
        <f>62.17-3.73</f>
        <v>58.44</v>
      </c>
    </row>
    <row r="10" ht="21" customHeight="1" spans="1:4">
      <c r="A10" s="24" t="s">
        <v>14</v>
      </c>
      <c r="B10" s="24"/>
      <c r="C10" s="24"/>
      <c r="D10" s="24"/>
    </row>
    <row r="11" ht="21" customHeight="1" spans="1:4">
      <c r="A11" s="24" t="s">
        <v>15</v>
      </c>
      <c r="B11" s="24"/>
      <c r="C11" s="24"/>
      <c r="D11" s="24"/>
    </row>
    <row r="12" ht="21" customHeight="1" spans="1:4">
      <c r="A12" s="24" t="s">
        <v>16</v>
      </c>
      <c r="B12" s="24"/>
      <c r="C12" s="24"/>
      <c r="D12" s="24"/>
    </row>
    <row r="13" ht="21" customHeight="1" spans="1:4">
      <c r="A13" s="24" t="s">
        <v>17</v>
      </c>
      <c r="B13" s="24"/>
      <c r="C13" s="24"/>
      <c r="D13" s="24"/>
    </row>
    <row r="14" ht="21" customHeight="1" spans="1:4">
      <c r="A14" s="24" t="s">
        <v>18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19</v>
      </c>
      <c r="B16" s="25">
        <v>1706.6</v>
      </c>
      <c r="C16" s="25" t="s">
        <v>20</v>
      </c>
      <c r="D16" s="25">
        <f>SUM(D6:D15)</f>
        <v>1706.6</v>
      </c>
    </row>
    <row r="17" ht="21" customHeight="1" spans="1:4">
      <c r="A17" s="24" t="s">
        <v>21</v>
      </c>
      <c r="B17" s="24"/>
      <c r="C17" s="24" t="s">
        <v>22</v>
      </c>
      <c r="D17" s="24"/>
    </row>
    <row r="18" ht="21" customHeight="1" spans="1:4">
      <c r="A18" s="24" t="s">
        <v>23</v>
      </c>
      <c r="B18" s="24"/>
      <c r="C18" s="24"/>
      <c r="D18" s="24"/>
    </row>
    <row r="19" ht="21" customHeight="1" spans="1:4">
      <c r="A19" s="25" t="s">
        <v>24</v>
      </c>
      <c r="B19" s="25">
        <f>B16+B17+B18</f>
        <v>1706.6</v>
      </c>
      <c r="C19" s="25" t="s">
        <v>25</v>
      </c>
      <c r="D19" s="25">
        <f>D16+D17</f>
        <v>1706.6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32"/>
  <sheetViews>
    <sheetView showZeros="0" topLeftCell="A11" workbookViewId="0">
      <selection activeCell="C4" sqref="C4:P6"/>
    </sheetView>
  </sheetViews>
  <sheetFormatPr defaultColWidth="9" defaultRowHeight="13.5"/>
  <cols>
    <col min="1" max="1" width="36.875" customWidth="1"/>
    <col min="4" max="4" width="9" customWidth="1"/>
    <col min="7" max="16" width="2.375" customWidth="1"/>
  </cols>
  <sheetData>
    <row r="2" ht="33" customHeight="1" spans="1:16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2:16">
      <c r="L3" s="54" t="s">
        <v>1</v>
      </c>
      <c r="M3" s="54"/>
      <c r="N3" s="54"/>
      <c r="O3" s="54"/>
      <c r="P3" s="54"/>
    </row>
    <row r="4" s="47" customFormat="1" ht="21" customHeight="1" spans="1:16">
      <c r="A4" s="17" t="s">
        <v>27</v>
      </c>
      <c r="B4" s="17" t="s">
        <v>28</v>
      </c>
      <c r="C4" s="48" t="s">
        <v>29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 t="s">
        <v>30</v>
      </c>
      <c r="P4" s="48" t="s">
        <v>31</v>
      </c>
    </row>
    <row r="5" s="47" customFormat="1" ht="42.75" customHeight="1" spans="1:16">
      <c r="A5" s="62"/>
      <c r="B5" s="62"/>
      <c r="C5" s="48" t="s">
        <v>32</v>
      </c>
      <c r="D5" s="48" t="s">
        <v>33</v>
      </c>
      <c r="E5" s="48"/>
      <c r="F5" s="48"/>
      <c r="G5" s="48" t="s">
        <v>34</v>
      </c>
      <c r="H5" s="48" t="s">
        <v>35</v>
      </c>
      <c r="I5" s="48"/>
      <c r="J5" s="48"/>
      <c r="K5" s="48" t="s">
        <v>36</v>
      </c>
      <c r="L5" s="48" t="s">
        <v>37</v>
      </c>
      <c r="M5" s="48" t="s">
        <v>38</v>
      </c>
      <c r="N5" s="48" t="s">
        <v>39</v>
      </c>
      <c r="O5" s="48"/>
      <c r="P5" s="48"/>
    </row>
    <row r="6" s="47" customFormat="1" ht="119.25" customHeight="1" spans="1:16">
      <c r="A6" s="49"/>
      <c r="B6" s="49"/>
      <c r="C6" s="48"/>
      <c r="D6" s="48" t="s">
        <v>40</v>
      </c>
      <c r="E6" s="48" t="s">
        <v>8</v>
      </c>
      <c r="F6" s="48" t="s">
        <v>10</v>
      </c>
      <c r="G6" s="48"/>
      <c r="H6" s="48" t="s">
        <v>40</v>
      </c>
      <c r="I6" s="48" t="s">
        <v>41</v>
      </c>
      <c r="J6" s="48" t="s">
        <v>42</v>
      </c>
      <c r="K6" s="48"/>
      <c r="L6" s="48"/>
      <c r="M6" s="48"/>
      <c r="N6" s="48"/>
      <c r="O6" s="48"/>
      <c r="P6" s="48"/>
    </row>
    <row r="7" ht="18" customHeight="1" spans="1:16">
      <c r="A7" s="50" t="s">
        <v>7</v>
      </c>
      <c r="B7" s="29">
        <f>C7+O7+P7</f>
        <v>1441.42</v>
      </c>
      <c r="C7" s="29">
        <f>D7+G7+H7+K7+L7+M7+N7</f>
        <v>1441.42</v>
      </c>
      <c r="D7" s="29">
        <f t="shared" ref="D7:D13" si="0">SUM(E7:F7)</f>
        <v>1441.42</v>
      </c>
      <c r="E7" s="29">
        <f>E11+E10+E9</f>
        <v>1309.42</v>
      </c>
      <c r="F7" s="29">
        <v>132</v>
      </c>
      <c r="G7" s="24"/>
      <c r="H7" s="24">
        <f t="shared" ref="H7:H13" si="1"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51" t="s">
        <v>43</v>
      </c>
      <c r="B8" s="29">
        <f t="shared" ref="B7:B20" si="2">C8+O8+P8</f>
        <v>1441.42</v>
      </c>
      <c r="C8" s="29">
        <f t="shared" ref="C7:C20" si="3">D8+G8+H8+K8+L8+M8+N8</f>
        <v>1441.42</v>
      </c>
      <c r="D8" s="29">
        <f t="shared" si="0"/>
        <v>1441.42</v>
      </c>
      <c r="E8" s="29">
        <f>E11+E10+E9</f>
        <v>1309.42</v>
      </c>
      <c r="F8" s="29">
        <v>132</v>
      </c>
      <c r="G8" s="24"/>
      <c r="H8" s="24">
        <f t="shared" si="1"/>
        <v>0</v>
      </c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52" t="s">
        <v>44</v>
      </c>
      <c r="B9" s="29">
        <f t="shared" si="2"/>
        <v>740.13</v>
      </c>
      <c r="C9" s="29">
        <f t="shared" si="3"/>
        <v>740.13</v>
      </c>
      <c r="D9" s="29">
        <v>740.13</v>
      </c>
      <c r="E9" s="29">
        <v>740.13</v>
      </c>
      <c r="F9" s="29"/>
      <c r="G9" s="24"/>
      <c r="H9" s="24">
        <f t="shared" si="1"/>
        <v>0</v>
      </c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52" t="s">
        <v>45</v>
      </c>
      <c r="B10" s="29">
        <f t="shared" si="2"/>
        <v>197.7</v>
      </c>
      <c r="C10" s="29">
        <f t="shared" si="3"/>
        <v>197.7</v>
      </c>
      <c r="D10" s="29">
        <f t="shared" ref="D10:D13" si="4">SUM(E10:F10)</f>
        <v>197.7</v>
      </c>
      <c r="E10" s="29">
        <v>197.7</v>
      </c>
      <c r="F10" s="63"/>
      <c r="G10" s="24"/>
      <c r="H10" s="24">
        <f t="shared" si="1"/>
        <v>0</v>
      </c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52" t="s">
        <v>46</v>
      </c>
      <c r="B11" s="29">
        <f t="shared" si="2"/>
        <v>371.59</v>
      </c>
      <c r="C11" s="29">
        <f t="shared" si="3"/>
        <v>371.59</v>
      </c>
      <c r="D11" s="29">
        <f t="shared" si="4"/>
        <v>371.59</v>
      </c>
      <c r="E11" s="29">
        <v>371.59</v>
      </c>
      <c r="F11" s="29"/>
      <c r="G11" s="24"/>
      <c r="H11" s="24">
        <f t="shared" si="1"/>
        <v>0</v>
      </c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52" t="s">
        <v>47</v>
      </c>
      <c r="B12" s="29">
        <f t="shared" si="2"/>
        <v>132</v>
      </c>
      <c r="C12" s="29">
        <f t="shared" si="3"/>
        <v>132</v>
      </c>
      <c r="D12" s="29">
        <f t="shared" si="4"/>
        <v>132</v>
      </c>
      <c r="E12" s="29"/>
      <c r="F12" s="29">
        <v>132</v>
      </c>
      <c r="G12" s="24"/>
      <c r="H12" s="24">
        <f t="shared" si="1"/>
        <v>0</v>
      </c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53" t="s">
        <v>9</v>
      </c>
      <c r="B13" s="29">
        <f t="shared" si="2"/>
        <v>141.09</v>
      </c>
      <c r="C13" s="29">
        <f t="shared" si="3"/>
        <v>141.09</v>
      </c>
      <c r="D13" s="29">
        <f t="shared" si="4"/>
        <v>141.09</v>
      </c>
      <c r="E13" s="29">
        <v>141.09</v>
      </c>
      <c r="F13" s="64"/>
      <c r="G13" s="24"/>
      <c r="H13" s="24">
        <f t="shared" si="1"/>
        <v>0</v>
      </c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52" t="s">
        <v>48</v>
      </c>
      <c r="B14" s="29">
        <v>129.48</v>
      </c>
      <c r="C14" s="29">
        <v>129.48</v>
      </c>
      <c r="D14" s="29">
        <v>129.48</v>
      </c>
      <c r="E14" s="29">
        <v>129.48</v>
      </c>
      <c r="F14" s="6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52" t="s">
        <v>49</v>
      </c>
      <c r="B15" s="29">
        <v>129.48</v>
      </c>
      <c r="C15" s="29">
        <v>129.48</v>
      </c>
      <c r="D15" s="29">
        <v>129.48</v>
      </c>
      <c r="E15" s="29">
        <v>129.48</v>
      </c>
      <c r="F15" s="6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52" t="s">
        <v>50</v>
      </c>
      <c r="B16" s="29">
        <v>11.61</v>
      </c>
      <c r="C16" s="29">
        <v>11.61</v>
      </c>
      <c r="D16" s="29">
        <v>11.61</v>
      </c>
      <c r="E16" s="29">
        <v>11.61</v>
      </c>
      <c r="F16" s="64"/>
      <c r="G16" s="24"/>
      <c r="H16" s="24">
        <f t="shared" ref="H16:H18" si="5">I16+J16</f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61" t="s">
        <v>50</v>
      </c>
      <c r="B17" s="29">
        <v>11.61</v>
      </c>
      <c r="C17" s="29">
        <v>11.61</v>
      </c>
      <c r="D17" s="29">
        <v>11.61</v>
      </c>
      <c r="E17" s="29">
        <v>11.61</v>
      </c>
      <c r="F17" s="64"/>
      <c r="G17" s="24"/>
      <c r="H17" s="24">
        <f t="shared" si="5"/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52" t="s">
        <v>51</v>
      </c>
      <c r="B18" s="29">
        <f>C18+O18+P18</f>
        <v>5.93</v>
      </c>
      <c r="C18" s="29">
        <f>D18+G18+H18+K18+L18+M18+N18</f>
        <v>5.93</v>
      </c>
      <c r="D18" s="29">
        <f>SUM(E18:F18)</f>
        <v>5.93</v>
      </c>
      <c r="E18" s="29">
        <f>6.04-0.11</f>
        <v>5.93</v>
      </c>
      <c r="F18" s="64"/>
      <c r="G18" s="24"/>
      <c r="H18" s="24">
        <f t="shared" si="5"/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52" t="s">
        <v>52</v>
      </c>
      <c r="B19" s="29">
        <f>C19+O19+P19</f>
        <v>4.04</v>
      </c>
      <c r="C19" s="29">
        <f>D19+G19+H19+K19+L19+M19+N19</f>
        <v>4.04</v>
      </c>
      <c r="D19" s="29">
        <f>SUM(E19:F19)</f>
        <v>4.04</v>
      </c>
      <c r="E19" s="29">
        <v>4.04</v>
      </c>
      <c r="F19" s="6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53" t="s">
        <v>11</v>
      </c>
      <c r="B20" s="29">
        <f t="shared" ref="B20:B32" si="6">C20+O20+P20</f>
        <v>65.65</v>
      </c>
      <c r="C20" s="29">
        <f t="shared" ref="C20:C32" si="7">D20+G20+H20+K20+L20+M20+N20</f>
        <v>65.65</v>
      </c>
      <c r="D20" s="29">
        <f t="shared" ref="D20:D32" si="8">SUM(E20:F20)</f>
        <v>65.65</v>
      </c>
      <c r="E20" s="29">
        <v>65.65</v>
      </c>
      <c r="F20" s="64"/>
      <c r="G20" s="24"/>
      <c r="H20" s="24">
        <f t="shared" ref="H20:H32" si="9">I20+J20</f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51" t="s">
        <v>53</v>
      </c>
      <c r="B21" s="29">
        <f t="shared" si="6"/>
        <v>65.65</v>
      </c>
      <c r="C21" s="29">
        <f t="shared" si="7"/>
        <v>65.65</v>
      </c>
      <c r="D21" s="29">
        <f t="shared" si="8"/>
        <v>65.65</v>
      </c>
      <c r="E21" s="29">
        <f>E22+E23</f>
        <v>65.65</v>
      </c>
      <c r="F21" s="64"/>
      <c r="G21" s="24"/>
      <c r="H21" s="24">
        <f t="shared" si="9"/>
        <v>0</v>
      </c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52" t="s">
        <v>54</v>
      </c>
      <c r="B22" s="29">
        <f t="shared" si="6"/>
        <v>22.58</v>
      </c>
      <c r="C22" s="29">
        <f t="shared" si="7"/>
        <v>22.58</v>
      </c>
      <c r="D22" s="29">
        <f t="shared" si="8"/>
        <v>22.58</v>
      </c>
      <c r="E22" s="29">
        <f>24.24-1.66</f>
        <v>22.58</v>
      </c>
      <c r="F22" s="64"/>
      <c r="G22" s="24"/>
      <c r="H22" s="24">
        <f t="shared" si="9"/>
        <v>0</v>
      </c>
      <c r="I22" s="24"/>
      <c r="J22" s="24"/>
      <c r="K22" s="24"/>
      <c r="L22" s="24"/>
      <c r="M22" s="24"/>
      <c r="N22" s="24"/>
      <c r="O22" s="24"/>
      <c r="P22" s="24"/>
    </row>
    <row r="23" ht="18" customHeight="1" spans="1:16">
      <c r="A23" s="52" t="s">
        <v>55</v>
      </c>
      <c r="B23" s="29">
        <f t="shared" si="6"/>
        <v>43.07</v>
      </c>
      <c r="C23" s="29">
        <f t="shared" si="7"/>
        <v>43.07</v>
      </c>
      <c r="D23" s="29">
        <f t="shared" si="8"/>
        <v>43.07</v>
      </c>
      <c r="E23" s="29">
        <v>43.07</v>
      </c>
      <c r="F23" s="64"/>
      <c r="G23" s="24"/>
      <c r="H23" s="24">
        <f t="shared" si="9"/>
        <v>0</v>
      </c>
      <c r="I23" s="24"/>
      <c r="J23" s="24"/>
      <c r="K23" s="24"/>
      <c r="L23" s="24"/>
      <c r="M23" s="24"/>
      <c r="N23" s="24"/>
      <c r="O23" s="24"/>
      <c r="P23" s="24"/>
    </row>
    <row r="24" ht="18" customHeight="1" spans="1:16">
      <c r="A24" s="53" t="s">
        <v>13</v>
      </c>
      <c r="B24" s="29">
        <f t="shared" si="6"/>
        <v>58.44</v>
      </c>
      <c r="C24" s="29">
        <f t="shared" si="7"/>
        <v>58.44</v>
      </c>
      <c r="D24" s="29">
        <f t="shared" si="8"/>
        <v>58.44</v>
      </c>
      <c r="E24" s="29">
        <v>58.44</v>
      </c>
      <c r="F24" s="64"/>
      <c r="G24" s="24"/>
      <c r="H24" s="24">
        <f t="shared" si="9"/>
        <v>0</v>
      </c>
      <c r="I24" s="24"/>
      <c r="J24" s="24"/>
      <c r="K24" s="24"/>
      <c r="L24" s="24"/>
      <c r="M24" s="24"/>
      <c r="N24" s="24"/>
      <c r="O24" s="24"/>
      <c r="P24" s="24"/>
    </row>
    <row r="25" ht="18" customHeight="1" spans="1:16">
      <c r="A25" s="51" t="s">
        <v>56</v>
      </c>
      <c r="B25" s="29">
        <f t="shared" si="6"/>
        <v>58.44</v>
      </c>
      <c r="C25" s="29">
        <f t="shared" si="7"/>
        <v>58.44</v>
      </c>
      <c r="D25" s="29">
        <f t="shared" si="8"/>
        <v>58.44</v>
      </c>
      <c r="E25" s="29">
        <v>58.44</v>
      </c>
      <c r="F25" s="64"/>
      <c r="G25" s="24"/>
      <c r="H25" s="24">
        <f t="shared" si="9"/>
        <v>0</v>
      </c>
      <c r="I25" s="24"/>
      <c r="J25" s="24"/>
      <c r="K25" s="24"/>
      <c r="L25" s="24"/>
      <c r="M25" s="24"/>
      <c r="N25" s="24"/>
      <c r="O25" s="24"/>
      <c r="P25" s="24"/>
    </row>
    <row r="26" ht="18" customHeight="1" spans="1:16">
      <c r="A26" s="52" t="s">
        <v>57</v>
      </c>
      <c r="B26" s="29">
        <f t="shared" si="6"/>
        <v>58.44</v>
      </c>
      <c r="C26" s="29">
        <f t="shared" si="7"/>
        <v>58.44</v>
      </c>
      <c r="D26" s="29">
        <f t="shared" si="8"/>
        <v>58.44</v>
      </c>
      <c r="E26" s="29">
        <f>62.17-3.73</f>
        <v>58.44</v>
      </c>
      <c r="F26" s="64"/>
      <c r="G26" s="24"/>
      <c r="H26" s="24">
        <f t="shared" si="9"/>
        <v>0</v>
      </c>
      <c r="I26" s="24"/>
      <c r="J26" s="24"/>
      <c r="K26" s="24"/>
      <c r="L26" s="24"/>
      <c r="M26" s="24"/>
      <c r="N26" s="24"/>
      <c r="O26" s="24"/>
      <c r="P26" s="24"/>
    </row>
    <row r="27" ht="18" customHeight="1" spans="1:16">
      <c r="A27" s="24"/>
      <c r="B27" s="24">
        <f t="shared" si="6"/>
        <v>0</v>
      </c>
      <c r="C27" s="24">
        <f t="shared" si="7"/>
        <v>0</v>
      </c>
      <c r="D27" s="24">
        <f t="shared" si="8"/>
        <v>0</v>
      </c>
      <c r="E27" s="24"/>
      <c r="F27" s="24"/>
      <c r="G27" s="24"/>
      <c r="H27" s="24">
        <f t="shared" si="9"/>
        <v>0</v>
      </c>
      <c r="I27" s="24"/>
      <c r="J27" s="24"/>
      <c r="K27" s="24"/>
      <c r="L27" s="24"/>
      <c r="M27" s="24"/>
      <c r="N27" s="24"/>
      <c r="O27" s="24"/>
      <c r="P27" s="24"/>
    </row>
    <row r="28" ht="18" customHeight="1" spans="1:16">
      <c r="A28" s="24"/>
      <c r="B28" s="24">
        <f t="shared" si="6"/>
        <v>0</v>
      </c>
      <c r="C28" s="24">
        <f t="shared" si="7"/>
        <v>0</v>
      </c>
      <c r="D28" s="24">
        <f t="shared" si="8"/>
        <v>0</v>
      </c>
      <c r="E28" s="24"/>
      <c r="F28" s="24"/>
      <c r="G28" s="24"/>
      <c r="H28" s="24">
        <f t="shared" si="9"/>
        <v>0</v>
      </c>
      <c r="I28" s="24"/>
      <c r="J28" s="24"/>
      <c r="K28" s="24"/>
      <c r="L28" s="24"/>
      <c r="M28" s="24"/>
      <c r="N28" s="24"/>
      <c r="O28" s="24"/>
      <c r="P28" s="24"/>
    </row>
    <row r="29" ht="18" customHeight="1" spans="1:16">
      <c r="A29" s="24"/>
      <c r="B29" s="24">
        <f t="shared" si="6"/>
        <v>0</v>
      </c>
      <c r="C29" s="24">
        <f t="shared" si="7"/>
        <v>0</v>
      </c>
      <c r="D29" s="24">
        <f t="shared" si="8"/>
        <v>0</v>
      </c>
      <c r="E29" s="24"/>
      <c r="F29" s="24"/>
      <c r="G29" s="24"/>
      <c r="H29" s="24">
        <f t="shared" si="9"/>
        <v>0</v>
      </c>
      <c r="I29" s="24"/>
      <c r="J29" s="24"/>
      <c r="K29" s="24"/>
      <c r="L29" s="24"/>
      <c r="M29" s="24"/>
      <c r="N29" s="24"/>
      <c r="O29" s="24"/>
      <c r="P29" s="24"/>
    </row>
    <row r="30" ht="18" customHeight="1" spans="1:16">
      <c r="A30" s="24"/>
      <c r="B30" s="24">
        <f t="shared" si="6"/>
        <v>0</v>
      </c>
      <c r="C30" s="24">
        <f t="shared" si="7"/>
        <v>0</v>
      </c>
      <c r="D30" s="24">
        <f t="shared" si="8"/>
        <v>0</v>
      </c>
      <c r="E30" s="24"/>
      <c r="F30" s="24"/>
      <c r="G30" s="24"/>
      <c r="H30" s="24">
        <f t="shared" si="9"/>
        <v>0</v>
      </c>
      <c r="I30" s="24"/>
      <c r="J30" s="24"/>
      <c r="K30" s="24"/>
      <c r="L30" s="24"/>
      <c r="M30" s="24"/>
      <c r="N30" s="24"/>
      <c r="O30" s="24"/>
      <c r="P30" s="24"/>
    </row>
    <row r="31" ht="18" customHeight="1" spans="1:16">
      <c r="A31" s="24"/>
      <c r="B31" s="24">
        <f t="shared" si="6"/>
        <v>0</v>
      </c>
      <c r="C31" s="24">
        <f t="shared" si="7"/>
        <v>0</v>
      </c>
      <c r="D31" s="24">
        <f t="shared" si="8"/>
        <v>0</v>
      </c>
      <c r="E31" s="24"/>
      <c r="F31" s="24"/>
      <c r="G31" s="24"/>
      <c r="H31" s="24">
        <f t="shared" si="9"/>
        <v>0</v>
      </c>
      <c r="I31" s="24"/>
      <c r="J31" s="24"/>
      <c r="K31" s="24"/>
      <c r="L31" s="24"/>
      <c r="M31" s="24"/>
      <c r="N31" s="24"/>
      <c r="O31" s="24"/>
      <c r="P31" s="24"/>
    </row>
    <row r="32" ht="18" customHeight="1" spans="1:16">
      <c r="A32" s="25" t="s">
        <v>32</v>
      </c>
      <c r="B32" s="24">
        <f>B7+B13+B20+B24</f>
        <v>1706.6</v>
      </c>
      <c r="C32" s="24">
        <f t="shared" si="7"/>
        <v>1706.6</v>
      </c>
      <c r="D32" s="24">
        <f t="shared" si="8"/>
        <v>1706.6</v>
      </c>
      <c r="E32" s="24">
        <f>E26+E21+E13+E7</f>
        <v>1574.6</v>
      </c>
      <c r="F32" s="24">
        <v>132</v>
      </c>
      <c r="G32" s="24"/>
      <c r="H32" s="24">
        <f t="shared" si="9"/>
        <v>0</v>
      </c>
      <c r="I32" s="24"/>
      <c r="J32" s="24"/>
      <c r="K32" s="24"/>
      <c r="L32" s="24"/>
      <c r="M32" s="24"/>
      <c r="N32" s="24"/>
      <c r="O32" s="24"/>
      <c r="P32" s="24"/>
    </row>
  </sheetData>
  <mergeCells count="15">
    <mergeCell ref="A2:P2"/>
    <mergeCell ref="L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55" bottom="0.432638888888889" header="0.313888888888889" footer="0.313888888888889"/>
  <pageSetup paperSize="9" scale="98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27"/>
  <sheetViews>
    <sheetView showZeros="0" workbookViewId="0">
      <selection activeCell="D27" sqref="D27:F27"/>
    </sheetView>
  </sheetViews>
  <sheetFormatPr defaultColWidth="9" defaultRowHeight="13.5"/>
  <cols>
    <col min="1" max="1" width="36.875" customWidth="1"/>
    <col min="6" max="6" width="7.125" customWidth="1"/>
    <col min="7" max="7" width="4.5" customWidth="1"/>
    <col min="8" max="8" width="5.625" customWidth="1"/>
    <col min="9" max="9" width="4.5" customWidth="1"/>
  </cols>
  <sheetData>
    <row r="2" ht="25.5" spans="1:9">
      <c r="A2" s="15" t="s">
        <v>58</v>
      </c>
      <c r="B2" s="15"/>
      <c r="C2" s="15"/>
      <c r="D2" s="15"/>
      <c r="E2" s="15"/>
      <c r="F2" s="15"/>
      <c r="G2" s="15"/>
      <c r="H2" s="15"/>
      <c r="I2" s="15"/>
    </row>
    <row r="3" ht="28.5" customHeight="1" spans="7:9">
      <c r="G3" s="59"/>
      <c r="H3" s="60" t="s">
        <v>1</v>
      </c>
      <c r="I3" s="60"/>
    </row>
    <row r="4" s="47" customFormat="1" ht="28.5" customHeight="1" spans="1:9">
      <c r="A4" s="48" t="s">
        <v>27</v>
      </c>
      <c r="B4" s="48" t="s">
        <v>28</v>
      </c>
      <c r="C4" s="48" t="s">
        <v>59</v>
      </c>
      <c r="D4" s="48"/>
      <c r="E4" s="48"/>
      <c r="F4" s="48" t="s">
        <v>60</v>
      </c>
      <c r="G4" s="48" t="s">
        <v>61</v>
      </c>
      <c r="H4" s="48" t="s">
        <v>62</v>
      </c>
      <c r="I4" s="48" t="s">
        <v>63</v>
      </c>
    </row>
    <row r="5" s="47" customFormat="1" ht="90" customHeight="1" spans="1:9">
      <c r="A5" s="48"/>
      <c r="B5" s="48"/>
      <c r="C5" s="48" t="s">
        <v>32</v>
      </c>
      <c r="D5" s="48" t="s">
        <v>64</v>
      </c>
      <c r="E5" s="48" t="s">
        <v>65</v>
      </c>
      <c r="F5" s="48"/>
      <c r="G5" s="48"/>
      <c r="H5" s="48"/>
      <c r="I5" s="48"/>
    </row>
    <row r="6" ht="15.75" customHeight="1" spans="1:9">
      <c r="A6" s="50" t="s">
        <v>7</v>
      </c>
      <c r="B6" s="24">
        <f>C6+F6</f>
        <v>1441.42</v>
      </c>
      <c r="C6" s="24">
        <f t="shared" ref="C6:C11" si="0">SUM(D6:E6)</f>
        <v>1243.72</v>
      </c>
      <c r="D6" s="24">
        <f>D10+D8</f>
        <v>670.13</v>
      </c>
      <c r="E6" s="24">
        <v>573.59</v>
      </c>
      <c r="F6" s="24">
        <v>197.7</v>
      </c>
      <c r="G6" s="24"/>
      <c r="H6" s="24"/>
      <c r="I6" s="24"/>
    </row>
    <row r="7" ht="15.75" customHeight="1" spans="1:9">
      <c r="A7" s="51" t="s">
        <v>43</v>
      </c>
      <c r="B7" s="24">
        <f t="shared" ref="B7:B11" si="1">C7+F7+G7+H7+I7</f>
        <v>1441.42</v>
      </c>
      <c r="C7" s="24">
        <f t="shared" si="0"/>
        <v>1243.72</v>
      </c>
      <c r="D7" s="24">
        <f>D10+D8</f>
        <v>670.13</v>
      </c>
      <c r="E7" s="24">
        <v>573.59</v>
      </c>
      <c r="F7" s="24">
        <v>197.7</v>
      </c>
      <c r="G7" s="24"/>
      <c r="H7" s="24"/>
      <c r="I7" s="24"/>
    </row>
    <row r="8" ht="15.75" customHeight="1" spans="1:9">
      <c r="A8" s="52" t="s">
        <v>44</v>
      </c>
      <c r="B8" s="24">
        <f t="shared" si="1"/>
        <v>740.13</v>
      </c>
      <c r="C8" s="24">
        <f t="shared" si="0"/>
        <v>740.13</v>
      </c>
      <c r="D8" s="24">
        <v>298.54</v>
      </c>
      <c r="E8" s="24">
        <v>441.59</v>
      </c>
      <c r="F8" s="24"/>
      <c r="G8" s="24"/>
      <c r="H8" s="24"/>
      <c r="I8" s="24"/>
    </row>
    <row r="9" ht="15.75" customHeight="1" spans="1:9">
      <c r="A9" s="52" t="s">
        <v>45</v>
      </c>
      <c r="B9" s="24">
        <f t="shared" si="1"/>
        <v>197.7</v>
      </c>
      <c r="C9" s="24">
        <f t="shared" si="0"/>
        <v>0</v>
      </c>
      <c r="D9" s="24"/>
      <c r="E9" s="24"/>
      <c r="F9" s="24">
        <v>197.7</v>
      </c>
      <c r="G9" s="24"/>
      <c r="H9" s="24"/>
      <c r="I9" s="24"/>
    </row>
    <row r="10" ht="15.75" customHeight="1" spans="1:9">
      <c r="A10" s="52" t="s">
        <v>46</v>
      </c>
      <c r="B10" s="24">
        <f t="shared" si="1"/>
        <v>371.59</v>
      </c>
      <c r="C10" s="24">
        <f t="shared" si="0"/>
        <v>371.59</v>
      </c>
      <c r="D10" s="24">
        <v>371.59</v>
      </c>
      <c r="E10" s="24">
        <v>0</v>
      </c>
      <c r="F10" s="24"/>
      <c r="G10" s="24"/>
      <c r="H10" s="24"/>
      <c r="I10" s="24"/>
    </row>
    <row r="11" ht="15.75" customHeight="1" spans="1:9">
      <c r="A11" s="52" t="s">
        <v>47</v>
      </c>
      <c r="B11" s="24">
        <f t="shared" si="1"/>
        <v>132</v>
      </c>
      <c r="C11" s="24">
        <f t="shared" si="0"/>
        <v>132</v>
      </c>
      <c r="D11" s="24"/>
      <c r="E11" s="24">
        <v>132</v>
      </c>
      <c r="F11" s="24"/>
      <c r="G11" s="24"/>
      <c r="H11" s="24"/>
      <c r="I11" s="24"/>
    </row>
    <row r="12" ht="15.75" customHeight="1" spans="1:9">
      <c r="A12" s="53" t="s">
        <v>9</v>
      </c>
      <c r="B12" s="29">
        <f>C12+O12+P12</f>
        <v>141.09</v>
      </c>
      <c r="C12" s="29">
        <f>D12+P12+Q12</f>
        <v>141.09</v>
      </c>
      <c r="D12" s="24">
        <v>141.09</v>
      </c>
      <c r="E12" s="24"/>
      <c r="F12" s="24"/>
      <c r="G12" s="24"/>
      <c r="H12" s="24"/>
      <c r="I12" s="24"/>
    </row>
    <row r="13" ht="15.75" customHeight="1" spans="1:9">
      <c r="A13" s="52" t="s">
        <v>48</v>
      </c>
      <c r="B13" s="29">
        <v>129.48</v>
      </c>
      <c r="C13" s="29">
        <v>129.48</v>
      </c>
      <c r="D13" s="24">
        <v>129.48</v>
      </c>
      <c r="E13" s="24"/>
      <c r="F13" s="24"/>
      <c r="G13" s="24"/>
      <c r="H13" s="24"/>
      <c r="I13" s="24"/>
    </row>
    <row r="14" ht="15.75" customHeight="1" spans="1:9">
      <c r="A14" s="52" t="s">
        <v>49</v>
      </c>
      <c r="B14" s="29">
        <v>129.48</v>
      </c>
      <c r="C14" s="29">
        <v>129.48</v>
      </c>
      <c r="D14" s="24">
        <v>129.48</v>
      </c>
      <c r="E14" s="24"/>
      <c r="F14" s="24"/>
      <c r="G14" s="24"/>
      <c r="H14" s="24"/>
      <c r="I14" s="24"/>
    </row>
    <row r="15" ht="15.75" customHeight="1" spans="1:9">
      <c r="A15" s="52" t="s">
        <v>50</v>
      </c>
      <c r="B15" s="29">
        <v>11.61</v>
      </c>
      <c r="C15" s="29">
        <v>11.61</v>
      </c>
      <c r="D15" s="24">
        <v>11.61</v>
      </c>
      <c r="E15" s="24"/>
      <c r="F15" s="24"/>
      <c r="G15" s="24"/>
      <c r="H15" s="24"/>
      <c r="I15" s="24"/>
    </row>
    <row r="16" ht="15.75" customHeight="1" spans="1:9">
      <c r="A16" s="61" t="s">
        <v>50</v>
      </c>
      <c r="B16" s="29">
        <v>11.61</v>
      </c>
      <c r="C16" s="29">
        <v>11.61</v>
      </c>
      <c r="D16" s="24">
        <v>11.61</v>
      </c>
      <c r="E16" s="24"/>
      <c r="F16" s="24"/>
      <c r="G16" s="24"/>
      <c r="H16" s="24"/>
      <c r="I16" s="24"/>
    </row>
    <row r="17" ht="15.75" customHeight="1" spans="1:9">
      <c r="A17" s="52" t="s">
        <v>51</v>
      </c>
      <c r="B17" s="29">
        <f t="shared" ref="B17:B25" si="2">C17+O17+P17</f>
        <v>1.64</v>
      </c>
      <c r="C17" s="29">
        <f t="shared" ref="C17:C25" si="3">D17+P17+Q17</f>
        <v>1.64</v>
      </c>
      <c r="D17" s="24">
        <v>1.64</v>
      </c>
      <c r="E17" s="24"/>
      <c r="F17" s="24"/>
      <c r="G17" s="24"/>
      <c r="H17" s="24"/>
      <c r="I17" s="24"/>
    </row>
    <row r="18" ht="15.75" customHeight="1" spans="1:9">
      <c r="A18" s="52" t="s">
        <v>52</v>
      </c>
      <c r="B18" s="29">
        <f t="shared" si="2"/>
        <v>5.93</v>
      </c>
      <c r="C18" s="29">
        <f t="shared" si="3"/>
        <v>5.93</v>
      </c>
      <c r="D18" s="24">
        <v>5.93</v>
      </c>
      <c r="E18" s="24"/>
      <c r="F18" s="24"/>
      <c r="G18" s="24"/>
      <c r="H18" s="24"/>
      <c r="I18" s="24"/>
    </row>
    <row r="19" ht="15.75" customHeight="1" spans="1:9">
      <c r="A19" s="53" t="s">
        <v>11</v>
      </c>
      <c r="B19" s="29">
        <f t="shared" si="2"/>
        <v>4.04</v>
      </c>
      <c r="C19" s="29">
        <f t="shared" si="3"/>
        <v>4.04</v>
      </c>
      <c r="D19" s="24">
        <v>4.04</v>
      </c>
      <c r="E19" s="24"/>
      <c r="F19" s="24"/>
      <c r="G19" s="24"/>
      <c r="H19" s="24"/>
      <c r="I19" s="24"/>
    </row>
    <row r="20" ht="15.75" customHeight="1" spans="1:9">
      <c r="A20" s="51" t="s">
        <v>53</v>
      </c>
      <c r="B20" s="29">
        <f t="shared" si="2"/>
        <v>65.65</v>
      </c>
      <c r="C20" s="29">
        <f t="shared" si="3"/>
        <v>65.65</v>
      </c>
      <c r="D20" s="24">
        <v>65.65</v>
      </c>
      <c r="E20" s="24"/>
      <c r="F20" s="24"/>
      <c r="G20" s="24"/>
      <c r="H20" s="24"/>
      <c r="I20" s="24"/>
    </row>
    <row r="21" ht="15.75" customHeight="1" spans="1:9">
      <c r="A21" s="52" t="s">
        <v>54</v>
      </c>
      <c r="B21" s="29">
        <f t="shared" si="2"/>
        <v>65.65</v>
      </c>
      <c r="C21" s="29">
        <f t="shared" si="3"/>
        <v>65.65</v>
      </c>
      <c r="D21" s="24">
        <v>65.65</v>
      </c>
      <c r="E21" s="24"/>
      <c r="F21" s="24"/>
      <c r="G21" s="24"/>
      <c r="H21" s="24"/>
      <c r="I21" s="24"/>
    </row>
    <row r="22" ht="15.75" customHeight="1" spans="1:9">
      <c r="A22" s="52" t="s">
        <v>55</v>
      </c>
      <c r="B22" s="29">
        <f t="shared" si="2"/>
        <v>22.58</v>
      </c>
      <c r="C22" s="29">
        <f t="shared" si="3"/>
        <v>22.58</v>
      </c>
      <c r="D22" s="24">
        <v>22.58</v>
      </c>
      <c r="E22" s="24"/>
      <c r="F22" s="24"/>
      <c r="G22" s="24"/>
      <c r="H22" s="24"/>
      <c r="I22" s="24"/>
    </row>
    <row r="23" ht="15.75" customHeight="1" spans="1:9">
      <c r="A23" s="53" t="s">
        <v>13</v>
      </c>
      <c r="B23" s="29">
        <f t="shared" si="2"/>
        <v>43.07</v>
      </c>
      <c r="C23" s="29">
        <f t="shared" si="3"/>
        <v>43.07</v>
      </c>
      <c r="D23" s="24">
        <v>43.07</v>
      </c>
      <c r="E23" s="24"/>
      <c r="F23" s="24"/>
      <c r="G23" s="24"/>
      <c r="H23" s="24"/>
      <c r="I23" s="24"/>
    </row>
    <row r="24" ht="15.75" customHeight="1" spans="1:9">
      <c r="A24" s="51" t="s">
        <v>56</v>
      </c>
      <c r="B24" s="29">
        <f t="shared" si="2"/>
        <v>58.44</v>
      </c>
      <c r="C24" s="29">
        <f t="shared" si="3"/>
        <v>58.44</v>
      </c>
      <c r="D24" s="24">
        <v>58.44</v>
      </c>
      <c r="E24" s="24"/>
      <c r="F24" s="24"/>
      <c r="G24" s="24"/>
      <c r="H24" s="24"/>
      <c r="I24" s="24"/>
    </row>
    <row r="25" ht="15.75" customHeight="1" spans="1:9">
      <c r="A25" s="52" t="s">
        <v>57</v>
      </c>
      <c r="B25" s="29">
        <f t="shared" si="2"/>
        <v>58.44</v>
      </c>
      <c r="C25" s="29">
        <f t="shared" si="3"/>
        <v>58.44</v>
      </c>
      <c r="D25" s="24">
        <v>58.44</v>
      </c>
      <c r="E25" s="24"/>
      <c r="F25" s="24"/>
      <c r="G25" s="24"/>
      <c r="H25" s="24"/>
      <c r="I25" s="24"/>
    </row>
    <row r="26" ht="15.75" customHeight="1" spans="1:9">
      <c r="A26" s="24"/>
      <c r="B26" s="24">
        <f>C26+F26+G26+H26+I26</f>
        <v>0</v>
      </c>
      <c r="C26" s="24">
        <f>SUM(D26:E26)</f>
        <v>0</v>
      </c>
      <c r="D26" s="24"/>
      <c r="E26" s="24"/>
      <c r="F26" s="24"/>
      <c r="G26" s="24"/>
      <c r="H26" s="24"/>
      <c r="I26" s="24"/>
    </row>
    <row r="27" ht="15.75" customHeight="1" spans="1:9">
      <c r="A27" s="25" t="s">
        <v>32</v>
      </c>
      <c r="B27" s="24">
        <f>B6+B12+B20+B24</f>
        <v>1706.6</v>
      </c>
      <c r="C27" s="24">
        <f>SUM(D27:E27)</f>
        <v>1508.9</v>
      </c>
      <c r="D27" s="24">
        <f>D6+D12+D20+D25</f>
        <v>935.31</v>
      </c>
      <c r="E27" s="24">
        <f>E11+E8</f>
        <v>573.59</v>
      </c>
      <c r="F27" s="24">
        <v>197.7</v>
      </c>
      <c r="G27" s="24"/>
      <c r="H27" s="24"/>
      <c r="I27" s="24"/>
    </row>
  </sheetData>
  <mergeCells count="8">
    <mergeCell ref="A2:I2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scale="94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showZeros="0" workbookViewId="0">
      <selection activeCell="E3" sqref="E3:F3"/>
    </sheetView>
  </sheetViews>
  <sheetFormatPr defaultColWidth="9" defaultRowHeight="13.5" outlineLevelCol="5"/>
  <cols>
    <col min="1" max="1" width="27.125" customWidth="1"/>
    <col min="3" max="3" width="23" customWidth="1"/>
    <col min="5" max="5" width="11.375" customWidth="1"/>
    <col min="6" max="6" width="7.75" customWidth="1"/>
  </cols>
  <sheetData>
    <row r="2" ht="25.5" spans="1:6">
      <c r="A2" s="15" t="s">
        <v>66</v>
      </c>
      <c r="B2" s="15"/>
      <c r="C2" s="15"/>
      <c r="D2" s="15"/>
      <c r="E2" s="15"/>
      <c r="F2" s="15"/>
    </row>
    <row r="3" ht="26.25" customHeight="1" spans="5:6">
      <c r="E3" s="54" t="s">
        <v>1</v>
      </c>
      <c r="F3" s="16"/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47" customFormat="1" ht="47" customHeight="1" spans="1:6">
      <c r="A5" s="48" t="s">
        <v>4</v>
      </c>
      <c r="B5" s="48" t="s">
        <v>5</v>
      </c>
      <c r="C5" s="48" t="s">
        <v>4</v>
      </c>
      <c r="D5" s="48" t="s">
        <v>32</v>
      </c>
      <c r="E5" s="48" t="s">
        <v>67</v>
      </c>
      <c r="F5" s="48" t="s">
        <v>68</v>
      </c>
    </row>
    <row r="6" ht="21.75" customHeight="1" spans="1:6">
      <c r="A6" s="24" t="s">
        <v>6</v>
      </c>
      <c r="B6" s="55">
        <f>SUM(B7:B8)</f>
        <v>1706.6</v>
      </c>
      <c r="C6" s="53" t="s">
        <v>7</v>
      </c>
      <c r="D6" s="55">
        <f>E6+F6</f>
        <v>1441.42</v>
      </c>
      <c r="E6" s="24">
        <v>1441.42</v>
      </c>
      <c r="F6" s="55"/>
    </row>
    <row r="7" ht="21.75" customHeight="1" spans="1:6">
      <c r="A7" s="56" t="s">
        <v>8</v>
      </c>
      <c r="B7" s="24">
        <v>1574.6</v>
      </c>
      <c r="C7" s="53" t="s">
        <v>9</v>
      </c>
      <c r="D7" s="55">
        <f t="shared" ref="D7:D20" si="0">E7+F7</f>
        <v>141.09</v>
      </c>
      <c r="E7" s="24">
        <v>141.09</v>
      </c>
      <c r="F7" s="55"/>
    </row>
    <row r="8" ht="21.75" customHeight="1" spans="1:6">
      <c r="A8" s="56" t="s">
        <v>10</v>
      </c>
      <c r="B8" s="24">
        <v>132</v>
      </c>
      <c r="C8" s="53" t="s">
        <v>11</v>
      </c>
      <c r="D8" s="55">
        <f t="shared" si="0"/>
        <v>65.65</v>
      </c>
      <c r="E8" s="24">
        <v>65.65</v>
      </c>
      <c r="F8" s="55"/>
    </row>
    <row r="9" ht="21.75" customHeight="1" spans="1:6">
      <c r="A9" s="24" t="s">
        <v>12</v>
      </c>
      <c r="B9" s="55"/>
      <c r="C9" s="57" t="s">
        <v>13</v>
      </c>
      <c r="D9" s="55">
        <f t="shared" si="0"/>
        <v>58.44</v>
      </c>
      <c r="E9" s="24">
        <f>62.17-3.73</f>
        <v>58.44</v>
      </c>
      <c r="F9" s="55"/>
    </row>
    <row r="10" ht="21.75" customHeight="1" spans="1:6">
      <c r="A10" s="24"/>
      <c r="B10" s="55"/>
      <c r="C10" s="24"/>
      <c r="D10" s="55">
        <f t="shared" si="0"/>
        <v>0</v>
      </c>
      <c r="E10" s="55"/>
      <c r="F10" s="55"/>
    </row>
    <row r="11" ht="21.75" customHeight="1" spans="1:6">
      <c r="A11" s="24"/>
      <c r="B11" s="55"/>
      <c r="C11" s="24"/>
      <c r="D11" s="55">
        <f t="shared" si="0"/>
        <v>0</v>
      </c>
      <c r="E11" s="55"/>
      <c r="F11" s="55"/>
    </row>
    <row r="12" ht="21.75" customHeight="1" spans="1:6">
      <c r="A12" s="24"/>
      <c r="B12" s="55"/>
      <c r="C12" s="24"/>
      <c r="D12" s="55">
        <f t="shared" si="0"/>
        <v>0</v>
      </c>
      <c r="E12" s="55"/>
      <c r="F12" s="55"/>
    </row>
    <row r="13" ht="21.75" customHeight="1" spans="1:6">
      <c r="A13" s="24"/>
      <c r="B13" s="55"/>
      <c r="C13" s="24"/>
      <c r="D13" s="55">
        <f t="shared" si="0"/>
        <v>0</v>
      </c>
      <c r="E13" s="55"/>
      <c r="F13" s="55"/>
    </row>
    <row r="14" ht="21.75" customHeight="1" spans="1:6">
      <c r="A14" s="24"/>
      <c r="B14" s="55"/>
      <c r="C14" s="24"/>
      <c r="D14" s="55">
        <f t="shared" si="0"/>
        <v>0</v>
      </c>
      <c r="E14" s="55"/>
      <c r="F14" s="55"/>
    </row>
    <row r="15" ht="21.75" customHeight="1" spans="1:6">
      <c r="A15" s="24"/>
      <c r="B15" s="55"/>
      <c r="C15" s="24"/>
      <c r="D15" s="55">
        <f t="shared" si="0"/>
        <v>0</v>
      </c>
      <c r="E15" s="55"/>
      <c r="F15" s="55"/>
    </row>
    <row r="16" ht="21.75" customHeight="1" spans="1:6">
      <c r="A16" s="25" t="s">
        <v>19</v>
      </c>
      <c r="B16" s="58">
        <f>B6+B9</f>
        <v>1706.6</v>
      </c>
      <c r="C16" s="25" t="s">
        <v>20</v>
      </c>
      <c r="D16" s="55">
        <f t="shared" si="0"/>
        <v>1706.6</v>
      </c>
      <c r="E16" s="55">
        <f>SUM(E6:E15)</f>
        <v>1706.6</v>
      </c>
      <c r="F16" s="55"/>
    </row>
    <row r="17" ht="21.75" customHeight="1" spans="1:6">
      <c r="A17" s="56" t="s">
        <v>23</v>
      </c>
      <c r="B17" s="55"/>
      <c r="C17" s="56" t="s">
        <v>22</v>
      </c>
      <c r="D17" s="55">
        <f t="shared" si="0"/>
        <v>0</v>
      </c>
      <c r="E17" s="55"/>
      <c r="F17" s="55"/>
    </row>
    <row r="18" ht="21.75" customHeight="1" spans="1:6">
      <c r="A18" s="56" t="s">
        <v>69</v>
      </c>
      <c r="B18" s="55"/>
      <c r="C18" s="24"/>
      <c r="D18" s="55">
        <f t="shared" si="0"/>
        <v>0</v>
      </c>
      <c r="E18" s="55"/>
      <c r="F18" s="55"/>
    </row>
    <row r="19" ht="21.75" customHeight="1" spans="1:6">
      <c r="A19" s="56" t="s">
        <v>70</v>
      </c>
      <c r="B19" s="55"/>
      <c r="C19" s="24"/>
      <c r="D19" s="55">
        <f t="shared" si="0"/>
        <v>0</v>
      </c>
      <c r="E19" s="55"/>
      <c r="F19" s="55"/>
    </row>
    <row r="20" ht="21.75" customHeight="1" spans="1:6">
      <c r="A20" s="25" t="s">
        <v>24</v>
      </c>
      <c r="B20" s="58">
        <f>B16+B17+B18+B19</f>
        <v>1706.6</v>
      </c>
      <c r="C20" s="25" t="s">
        <v>25</v>
      </c>
      <c r="D20" s="55">
        <f t="shared" si="0"/>
        <v>1706.6</v>
      </c>
      <c r="E20" s="55">
        <f t="shared" ref="E20:F20" si="1">E16+E17</f>
        <v>1706.6</v>
      </c>
      <c r="F20" s="55">
        <f t="shared" si="1"/>
        <v>0</v>
      </c>
    </row>
  </sheetData>
  <mergeCells count="4">
    <mergeCell ref="A2:F2"/>
    <mergeCell ref="E3:F3"/>
    <mergeCell ref="A4:B4"/>
    <mergeCell ref="C4:F4"/>
  </mergeCells>
  <printOptions horizontalCentered="1"/>
  <pageMargins left="0.313888888888889" right="0.31388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26"/>
  <sheetViews>
    <sheetView showZeros="0" workbookViewId="0">
      <selection activeCell="A21" sqref="A21"/>
    </sheetView>
  </sheetViews>
  <sheetFormatPr defaultColWidth="9" defaultRowHeight="13.5" outlineLevelCol="5"/>
  <cols>
    <col min="1" max="1" width="36.875" customWidth="1"/>
    <col min="2" max="2" width="11.875" customWidth="1"/>
    <col min="3" max="3" width="11" customWidth="1"/>
    <col min="4" max="4" width="9.875" customWidth="1"/>
    <col min="5" max="5" width="10.125" customWidth="1"/>
    <col min="6" max="6" width="11" customWidth="1"/>
  </cols>
  <sheetData>
    <row r="2" ht="25.5" spans="1:6">
      <c r="A2" s="15" t="s">
        <v>71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47" customFormat="1" ht="21.75" customHeight="1" spans="1:6">
      <c r="A4" s="48" t="s">
        <v>27</v>
      </c>
      <c r="B4" s="48" t="s">
        <v>28</v>
      </c>
      <c r="C4" s="48" t="s">
        <v>59</v>
      </c>
      <c r="D4" s="48"/>
      <c r="E4" s="48"/>
      <c r="F4" s="17" t="s">
        <v>60</v>
      </c>
    </row>
    <row r="5" s="47" customFormat="1" ht="27" customHeight="1" spans="1:6">
      <c r="A5" s="48"/>
      <c r="B5" s="48"/>
      <c r="C5" s="48" t="s">
        <v>32</v>
      </c>
      <c r="D5" s="48" t="s">
        <v>64</v>
      </c>
      <c r="E5" s="48" t="s">
        <v>65</v>
      </c>
      <c r="F5" s="49"/>
    </row>
    <row r="6" ht="18" customHeight="1" spans="1:6">
      <c r="A6" s="50" t="s">
        <v>7</v>
      </c>
      <c r="B6" s="24">
        <f t="shared" ref="B6:B10" si="0">C6+F6</f>
        <v>1441.42</v>
      </c>
      <c r="C6" s="24">
        <f t="shared" ref="C6:C10" si="1">SUM(D6:E6)</f>
        <v>1243.72</v>
      </c>
      <c r="D6" s="24">
        <v>670.13</v>
      </c>
      <c r="E6" s="24">
        <f>E8+E11</f>
        <v>573.59</v>
      </c>
      <c r="F6" s="24">
        <v>197.7</v>
      </c>
    </row>
    <row r="7" ht="18" customHeight="1" spans="1:6">
      <c r="A7" s="51" t="s">
        <v>43</v>
      </c>
      <c r="B7" s="24">
        <f t="shared" si="0"/>
        <v>1441.42</v>
      </c>
      <c r="C7" s="24">
        <f t="shared" si="1"/>
        <v>1243.72</v>
      </c>
      <c r="D7" s="24">
        <f>D8+D10</f>
        <v>670.13</v>
      </c>
      <c r="E7" s="24">
        <f>E8+E11</f>
        <v>573.59</v>
      </c>
      <c r="F7" s="24">
        <v>197.7</v>
      </c>
    </row>
    <row r="8" ht="18" customHeight="1" spans="1:6">
      <c r="A8" s="52" t="s">
        <v>44</v>
      </c>
      <c r="B8" s="24">
        <f t="shared" si="0"/>
        <v>740.13</v>
      </c>
      <c r="C8" s="24">
        <f t="shared" si="1"/>
        <v>740.13</v>
      </c>
      <c r="D8" s="24">
        <v>298.54</v>
      </c>
      <c r="E8" s="24">
        <v>441.59</v>
      </c>
      <c r="F8" s="24"/>
    </row>
    <row r="9" ht="18" customHeight="1" spans="1:6">
      <c r="A9" s="52" t="s">
        <v>45</v>
      </c>
      <c r="B9" s="24">
        <v>197.7</v>
      </c>
      <c r="C9" s="24"/>
      <c r="D9" s="24"/>
      <c r="E9" s="24"/>
      <c r="F9" s="24">
        <v>197.7</v>
      </c>
    </row>
    <row r="10" ht="18" customHeight="1" spans="1:6">
      <c r="A10" s="52" t="s">
        <v>46</v>
      </c>
      <c r="B10" s="24">
        <f>C10+F10</f>
        <v>371.59</v>
      </c>
      <c r="C10" s="24">
        <f>SUM(D10:E10)</f>
        <v>371.59</v>
      </c>
      <c r="D10" s="24">
        <v>371.59</v>
      </c>
      <c r="E10" s="24"/>
      <c r="F10" s="24"/>
    </row>
    <row r="11" ht="18" customHeight="1" spans="1:6">
      <c r="A11" s="52" t="s">
        <v>47</v>
      </c>
      <c r="B11" s="24">
        <v>132</v>
      </c>
      <c r="C11" s="24">
        <v>132</v>
      </c>
      <c r="D11" s="24"/>
      <c r="E11" s="24">
        <v>132</v>
      </c>
      <c r="F11" s="24"/>
    </row>
    <row r="12" ht="18" customHeight="1" spans="1:6">
      <c r="A12" s="53" t="s">
        <v>9</v>
      </c>
      <c r="B12" s="24">
        <v>141.09</v>
      </c>
      <c r="C12" s="24">
        <v>141.09</v>
      </c>
      <c r="D12" s="24">
        <v>141.09</v>
      </c>
      <c r="E12" s="24"/>
      <c r="F12" s="24"/>
    </row>
    <row r="13" ht="18" customHeight="1" spans="1:6">
      <c r="A13" s="51" t="s">
        <v>48</v>
      </c>
      <c r="B13" s="24">
        <v>129.48</v>
      </c>
      <c r="C13" s="24">
        <v>129.48</v>
      </c>
      <c r="D13" s="24">
        <v>129.48</v>
      </c>
      <c r="E13" s="24"/>
      <c r="F13" s="24"/>
    </row>
    <row r="14" ht="18" customHeight="1" spans="1:6">
      <c r="A14" s="52" t="s">
        <v>49</v>
      </c>
      <c r="B14" s="24">
        <v>129.48</v>
      </c>
      <c r="C14" s="24">
        <v>129.48</v>
      </c>
      <c r="D14" s="24">
        <v>129.48</v>
      </c>
      <c r="E14" s="24"/>
      <c r="F14" s="24"/>
    </row>
    <row r="15" ht="18" customHeight="1" spans="1:6">
      <c r="A15" s="52" t="s">
        <v>50</v>
      </c>
      <c r="B15" s="24">
        <v>11.61</v>
      </c>
      <c r="C15" s="24">
        <v>11.61</v>
      </c>
      <c r="D15" s="24">
        <v>11.61</v>
      </c>
      <c r="E15" s="24"/>
      <c r="F15" s="24"/>
    </row>
    <row r="16" ht="18" customHeight="1" spans="1:6">
      <c r="A16" s="51" t="s">
        <v>50</v>
      </c>
      <c r="B16" s="24">
        <v>11.61</v>
      </c>
      <c r="C16" s="24">
        <v>11.61</v>
      </c>
      <c r="D16" s="24">
        <v>11.61</v>
      </c>
      <c r="E16" s="24"/>
      <c r="F16" s="24"/>
    </row>
    <row r="17" ht="18" customHeight="1" spans="1:6">
      <c r="A17" s="52" t="s">
        <v>51</v>
      </c>
      <c r="B17" s="24">
        <v>1.64</v>
      </c>
      <c r="C17" s="24">
        <v>1.64</v>
      </c>
      <c r="D17" s="24">
        <v>1.64</v>
      </c>
      <c r="E17" s="24"/>
      <c r="F17" s="24"/>
    </row>
    <row r="18" ht="18" customHeight="1" spans="1:6">
      <c r="A18" s="52" t="s">
        <v>52</v>
      </c>
      <c r="B18" s="24">
        <v>5.93</v>
      </c>
      <c r="C18" s="24">
        <v>5.93</v>
      </c>
      <c r="D18" s="24">
        <v>5.93</v>
      </c>
      <c r="E18" s="24"/>
      <c r="F18" s="24"/>
    </row>
    <row r="19" ht="18" customHeight="1" spans="1:6">
      <c r="A19" s="50" t="s">
        <v>11</v>
      </c>
      <c r="B19" s="24">
        <v>4.04</v>
      </c>
      <c r="C19" s="24">
        <v>4.04</v>
      </c>
      <c r="D19" s="24">
        <v>4.04</v>
      </c>
      <c r="E19" s="24"/>
      <c r="F19" s="24"/>
    </row>
    <row r="20" ht="18" customHeight="1" spans="1:6">
      <c r="A20" s="53" t="s">
        <v>72</v>
      </c>
      <c r="B20" s="24">
        <v>65.65</v>
      </c>
      <c r="C20" s="24">
        <v>65.65</v>
      </c>
      <c r="D20" s="24">
        <v>65.65</v>
      </c>
      <c r="E20" s="24"/>
      <c r="F20" s="24"/>
    </row>
    <row r="21" ht="18" customHeight="1" spans="1:6">
      <c r="A21" s="51" t="s">
        <v>73</v>
      </c>
      <c r="B21" s="24">
        <v>65.65</v>
      </c>
      <c r="C21" s="24">
        <v>65.65</v>
      </c>
      <c r="D21" s="24">
        <v>65.65</v>
      </c>
      <c r="E21" s="24"/>
      <c r="F21" s="24"/>
    </row>
    <row r="22" ht="18" customHeight="1" spans="1:6">
      <c r="A22" s="52" t="s">
        <v>55</v>
      </c>
      <c r="B22" s="24">
        <v>22.58</v>
      </c>
      <c r="C22" s="24">
        <v>22.58</v>
      </c>
      <c r="D22" s="24">
        <v>22.58</v>
      </c>
      <c r="E22" s="24"/>
      <c r="F22" s="24"/>
    </row>
    <row r="23" ht="18" customHeight="1" spans="1:6">
      <c r="A23" s="52" t="s">
        <v>13</v>
      </c>
      <c r="B23" s="24">
        <v>43.07</v>
      </c>
      <c r="C23" s="24">
        <v>43.07</v>
      </c>
      <c r="D23" s="24">
        <v>43.07</v>
      </c>
      <c r="E23" s="24"/>
      <c r="F23" s="24"/>
    </row>
    <row r="24" ht="18" customHeight="1" spans="1:6">
      <c r="A24" s="53" t="s">
        <v>56</v>
      </c>
      <c r="B24" s="24">
        <v>58.44</v>
      </c>
      <c r="C24" s="24">
        <v>58.44</v>
      </c>
      <c r="D24" s="24">
        <v>58.44</v>
      </c>
      <c r="E24" s="24"/>
      <c r="F24" s="24"/>
    </row>
    <row r="25" ht="18" customHeight="1" spans="1:6">
      <c r="A25" s="51" t="s">
        <v>57</v>
      </c>
      <c r="B25" s="24">
        <v>58.44</v>
      </c>
      <c r="C25" s="24">
        <v>58.44</v>
      </c>
      <c r="D25" s="24">
        <v>58.44</v>
      </c>
      <c r="E25" s="24"/>
      <c r="F25" s="24"/>
    </row>
    <row r="26" ht="18" customHeight="1" spans="1:6">
      <c r="A26" s="25" t="s">
        <v>32</v>
      </c>
      <c r="B26" s="24">
        <f>C26+F26</f>
        <v>1706.6</v>
      </c>
      <c r="C26" s="24">
        <f>SUM(D26:E26)</f>
        <v>1508.9</v>
      </c>
      <c r="D26" s="24">
        <f>D24+D20+D12+D6</f>
        <v>935.31</v>
      </c>
      <c r="E26" s="24">
        <v>573.59</v>
      </c>
      <c r="F26" s="24">
        <v>197.7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scale="98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3"/>
  <sheetViews>
    <sheetView showZeros="0" workbookViewId="0">
      <pane ySplit="5" topLeftCell="A100" activePane="bottomLeft" state="frozen"/>
      <selection/>
      <selection pane="bottomLeft" activeCell="F112" sqref="D112:F112"/>
    </sheetView>
  </sheetViews>
  <sheetFormatPr defaultColWidth="9" defaultRowHeight="13.5" outlineLevelCol="5"/>
  <cols>
    <col min="1" max="1" width="34.125" style="33" customWidth="1"/>
    <col min="2" max="2" width="12.375" style="34" customWidth="1"/>
    <col min="3" max="5" width="9" style="34"/>
    <col min="6" max="6" width="9.375" style="34"/>
    <col min="7" max="7" width="9" style="34"/>
    <col min="8" max="8" width="9.375" style="34"/>
    <col min="9" max="16384" width="9" style="34"/>
  </cols>
  <sheetData>
    <row r="2" ht="25.5" spans="1:6">
      <c r="A2" s="35" t="s">
        <v>74</v>
      </c>
      <c r="B2" s="35"/>
      <c r="C2" s="35"/>
      <c r="D2" s="35"/>
      <c r="E2" s="35"/>
      <c r="F2" s="35"/>
    </row>
    <row r="3" ht="24" customHeight="1" spans="5:6">
      <c r="E3" s="36" t="s">
        <v>1</v>
      </c>
      <c r="F3" s="36"/>
    </row>
    <row r="4" ht="30" customHeight="1" spans="1:6">
      <c r="A4" s="37" t="s">
        <v>75</v>
      </c>
      <c r="B4" s="38" t="s">
        <v>28</v>
      </c>
      <c r="C4" s="39" t="s">
        <v>59</v>
      </c>
      <c r="D4" s="39"/>
      <c r="E4" s="39"/>
      <c r="F4" s="37" t="s">
        <v>60</v>
      </c>
    </row>
    <row r="5" ht="25.5" customHeight="1" spans="1:6">
      <c r="A5" s="37"/>
      <c r="B5" s="40"/>
      <c r="C5" s="39" t="s">
        <v>32</v>
      </c>
      <c r="D5" s="39" t="s">
        <v>64</v>
      </c>
      <c r="E5" s="39" t="s">
        <v>65</v>
      </c>
      <c r="F5" s="39"/>
    </row>
    <row r="6" ht="18" customHeight="1" spans="1:6">
      <c r="A6" s="41" t="s">
        <v>76</v>
      </c>
      <c r="B6" s="42">
        <f t="shared" ref="B6:F6" si="0">SUM(B7:B19)</f>
        <v>935.31</v>
      </c>
      <c r="C6" s="42">
        <f t="shared" si="0"/>
        <v>935.31</v>
      </c>
      <c r="D6" s="42">
        <f>D7+D8+D12+D14+D16+D17+D19</f>
        <v>935.31</v>
      </c>
      <c r="E6" s="42"/>
      <c r="F6" s="42"/>
    </row>
    <row r="7" ht="18" customHeight="1" spans="1:6">
      <c r="A7" s="43" t="s">
        <v>77</v>
      </c>
      <c r="B7" s="42">
        <f t="shared" ref="B7:B19" si="1">C7+F7</f>
        <v>284.95</v>
      </c>
      <c r="C7" s="42">
        <f t="shared" ref="C7:C19" si="2">SUM(D7:E7)</f>
        <v>284.95</v>
      </c>
      <c r="D7" s="42">
        <v>284.95</v>
      </c>
      <c r="E7" s="42"/>
      <c r="F7" s="42"/>
    </row>
    <row r="8" ht="18" customHeight="1" spans="1:6">
      <c r="A8" s="43" t="s">
        <v>78</v>
      </c>
      <c r="B8" s="42">
        <f t="shared" si="1"/>
        <v>242.74</v>
      </c>
      <c r="C8" s="42">
        <f t="shared" si="2"/>
        <v>242.74</v>
      </c>
      <c r="D8" s="42">
        <v>242.74</v>
      </c>
      <c r="E8" s="42"/>
      <c r="F8" s="42"/>
    </row>
    <row r="9" ht="18" customHeight="1" spans="1:6">
      <c r="A9" s="43" t="s">
        <v>79</v>
      </c>
      <c r="B9" s="42">
        <f t="shared" si="1"/>
        <v>0</v>
      </c>
      <c r="C9" s="42">
        <f t="shared" si="2"/>
        <v>0</v>
      </c>
      <c r="D9" s="42"/>
      <c r="E9" s="42"/>
      <c r="F9" s="42"/>
    </row>
    <row r="10" ht="18" customHeight="1" spans="1:6">
      <c r="A10" s="43" t="s">
        <v>80</v>
      </c>
      <c r="B10" s="42">
        <f t="shared" si="1"/>
        <v>0</v>
      </c>
      <c r="C10" s="42">
        <f t="shared" si="2"/>
        <v>0</v>
      </c>
      <c r="D10" s="42"/>
      <c r="E10" s="42"/>
      <c r="F10" s="42"/>
    </row>
    <row r="11" ht="18" customHeight="1" spans="1:6">
      <c r="A11" s="43" t="s">
        <v>81</v>
      </c>
      <c r="B11" s="42">
        <f t="shared" si="1"/>
        <v>0</v>
      </c>
      <c r="C11" s="42">
        <f t="shared" si="2"/>
        <v>0</v>
      </c>
      <c r="D11" s="42"/>
      <c r="E11" s="42"/>
      <c r="F11" s="42"/>
    </row>
    <row r="12" ht="18" customHeight="1" spans="1:6">
      <c r="A12" s="43" t="s">
        <v>82</v>
      </c>
      <c r="B12" s="42">
        <f t="shared" si="1"/>
        <v>129.48</v>
      </c>
      <c r="C12" s="42">
        <f t="shared" si="2"/>
        <v>129.48</v>
      </c>
      <c r="D12" s="42">
        <v>129.48</v>
      </c>
      <c r="E12" s="42"/>
      <c r="F12" s="42"/>
    </row>
    <row r="13" ht="18" customHeight="1" spans="1:6">
      <c r="A13" s="43" t="s">
        <v>83</v>
      </c>
      <c r="B13" s="42">
        <f t="shared" si="1"/>
        <v>0</v>
      </c>
      <c r="C13" s="42">
        <f t="shared" si="2"/>
        <v>0</v>
      </c>
      <c r="D13" s="42"/>
      <c r="E13" s="42"/>
      <c r="F13" s="42"/>
    </row>
    <row r="14" ht="18" customHeight="1" spans="1:6">
      <c r="A14" s="43" t="s">
        <v>84</v>
      </c>
      <c r="B14" s="42">
        <f t="shared" si="1"/>
        <v>73.22</v>
      </c>
      <c r="C14" s="42">
        <f t="shared" si="2"/>
        <v>73.22</v>
      </c>
      <c r="D14" s="42">
        <v>73.22</v>
      </c>
      <c r="E14" s="42"/>
      <c r="F14" s="42"/>
    </row>
    <row r="15" ht="18" customHeight="1" spans="1:6">
      <c r="A15" s="43" t="s">
        <v>85</v>
      </c>
      <c r="B15" s="42">
        <f t="shared" si="1"/>
        <v>0</v>
      </c>
      <c r="C15" s="42">
        <f t="shared" si="2"/>
        <v>0</v>
      </c>
      <c r="D15" s="42"/>
      <c r="E15" s="42"/>
      <c r="F15" s="42"/>
    </row>
    <row r="16" ht="18" customHeight="1" spans="1:6">
      <c r="A16" s="43" t="s">
        <v>86</v>
      </c>
      <c r="B16" s="42">
        <f t="shared" si="1"/>
        <v>4.04</v>
      </c>
      <c r="C16" s="42">
        <f t="shared" si="2"/>
        <v>4.04</v>
      </c>
      <c r="D16" s="42">
        <v>4.04</v>
      </c>
      <c r="E16" s="42"/>
      <c r="F16" s="42"/>
    </row>
    <row r="17" ht="18" customHeight="1" spans="1:6">
      <c r="A17" s="43" t="s">
        <v>57</v>
      </c>
      <c r="B17" s="42">
        <f t="shared" si="1"/>
        <v>58.44</v>
      </c>
      <c r="C17" s="42">
        <f t="shared" si="2"/>
        <v>58.44</v>
      </c>
      <c r="D17" s="42">
        <v>58.44</v>
      </c>
      <c r="E17" s="42"/>
      <c r="F17" s="42"/>
    </row>
    <row r="18" ht="18" customHeight="1" spans="1:6">
      <c r="A18" s="43" t="s">
        <v>87</v>
      </c>
      <c r="B18" s="42">
        <f t="shared" si="1"/>
        <v>0</v>
      </c>
      <c r="C18" s="42">
        <f t="shared" si="2"/>
        <v>0</v>
      </c>
      <c r="D18" s="42"/>
      <c r="E18" s="42"/>
      <c r="F18" s="42"/>
    </row>
    <row r="19" ht="18" customHeight="1" spans="1:6">
      <c r="A19" s="43" t="s">
        <v>88</v>
      </c>
      <c r="B19" s="42">
        <f t="shared" si="1"/>
        <v>142.44</v>
      </c>
      <c r="C19" s="42">
        <f t="shared" si="2"/>
        <v>142.44</v>
      </c>
      <c r="D19" s="42">
        <v>142.44</v>
      </c>
      <c r="E19" s="42"/>
      <c r="F19" s="42"/>
    </row>
    <row r="20" ht="18" customHeight="1" spans="1:6">
      <c r="A20" s="41" t="s">
        <v>89</v>
      </c>
      <c r="B20" s="42">
        <f>E20+F20</f>
        <v>771.27</v>
      </c>
      <c r="C20" s="42">
        <v>573.59</v>
      </c>
      <c r="D20" s="42">
        <f t="shared" ref="B20:F20" si="3">SUM(D21:D47)</f>
        <v>0</v>
      </c>
      <c r="E20" s="42">
        <f>E21+E22+E25+E26+E27+E28+E30+E32+E34+E35+E40+E41+E42+E44+E45+E47</f>
        <v>573.57</v>
      </c>
      <c r="F20" s="42">
        <f>SUM(F21:F47)</f>
        <v>197.7</v>
      </c>
    </row>
    <row r="21" ht="18" customHeight="1" spans="1:6">
      <c r="A21" s="43" t="s">
        <v>90</v>
      </c>
      <c r="B21" s="42">
        <f t="shared" ref="B21:B47" si="4">C21+F21</f>
        <v>136</v>
      </c>
      <c r="C21" s="42">
        <f t="shared" ref="C21:C47" si="5">SUM(D21:E21)</f>
        <v>136</v>
      </c>
      <c r="D21" s="42"/>
      <c r="E21" s="42">
        <v>136</v>
      </c>
      <c r="F21" s="42"/>
    </row>
    <row r="22" ht="18" customHeight="1" spans="1:6">
      <c r="A22" s="43" t="s">
        <v>91</v>
      </c>
      <c r="B22" s="42">
        <f t="shared" si="4"/>
        <v>20</v>
      </c>
      <c r="C22" s="42">
        <v>20</v>
      </c>
      <c r="D22" s="42"/>
      <c r="E22" s="42">
        <v>20</v>
      </c>
      <c r="F22" s="42"/>
    </row>
    <row r="23" ht="18" customHeight="1" spans="1:6">
      <c r="A23" s="43" t="s">
        <v>92</v>
      </c>
      <c r="B23" s="42">
        <f t="shared" si="4"/>
        <v>0</v>
      </c>
      <c r="C23" s="42">
        <f t="shared" ref="C23:C40" si="6">SUM(D23:E23)</f>
        <v>0</v>
      </c>
      <c r="D23" s="42"/>
      <c r="E23" s="42"/>
      <c r="F23" s="42"/>
    </row>
    <row r="24" ht="18" customHeight="1" spans="1:6">
      <c r="A24" s="43" t="s">
        <v>93</v>
      </c>
      <c r="B24" s="42">
        <f t="shared" si="4"/>
        <v>0</v>
      </c>
      <c r="C24" s="42">
        <f t="shared" si="6"/>
        <v>0</v>
      </c>
      <c r="D24" s="42"/>
      <c r="E24" s="42"/>
      <c r="F24" s="42"/>
    </row>
    <row r="25" ht="18" customHeight="1" spans="1:6">
      <c r="A25" s="43" t="s">
        <v>94</v>
      </c>
      <c r="B25" s="42">
        <f t="shared" si="4"/>
        <v>15</v>
      </c>
      <c r="C25" s="42">
        <f t="shared" si="6"/>
        <v>15</v>
      </c>
      <c r="D25" s="42"/>
      <c r="E25" s="42">
        <v>15</v>
      </c>
      <c r="F25" s="42"/>
    </row>
    <row r="26" ht="18" customHeight="1" spans="1:6">
      <c r="A26" s="43" t="s">
        <v>95</v>
      </c>
      <c r="B26" s="42">
        <f t="shared" si="4"/>
        <v>23</v>
      </c>
      <c r="C26" s="42">
        <f t="shared" si="6"/>
        <v>23</v>
      </c>
      <c r="D26" s="42"/>
      <c r="E26" s="42">
        <v>23</v>
      </c>
      <c r="F26" s="42"/>
    </row>
    <row r="27" ht="18" customHeight="1" spans="1:6">
      <c r="A27" s="43" t="s">
        <v>96</v>
      </c>
      <c r="B27" s="42">
        <f t="shared" si="4"/>
        <v>14</v>
      </c>
      <c r="C27" s="42">
        <f t="shared" si="6"/>
        <v>14</v>
      </c>
      <c r="D27" s="42"/>
      <c r="E27" s="42">
        <v>14</v>
      </c>
      <c r="F27" s="42"/>
    </row>
    <row r="28" ht="18" customHeight="1" spans="1:6">
      <c r="A28" s="43" t="s">
        <v>97</v>
      </c>
      <c r="B28" s="42">
        <f t="shared" si="4"/>
        <v>36</v>
      </c>
      <c r="C28" s="42">
        <f t="shared" si="6"/>
        <v>36</v>
      </c>
      <c r="D28" s="42"/>
      <c r="E28" s="42">
        <v>36</v>
      </c>
      <c r="F28" s="42"/>
    </row>
    <row r="29" ht="18" customHeight="1" spans="1:6">
      <c r="A29" s="43" t="s">
        <v>98</v>
      </c>
      <c r="B29" s="42">
        <f t="shared" si="4"/>
        <v>0</v>
      </c>
      <c r="C29" s="42">
        <f t="shared" si="6"/>
        <v>0</v>
      </c>
      <c r="D29" s="42"/>
      <c r="E29" s="42"/>
      <c r="F29" s="42"/>
    </row>
    <row r="30" ht="18" customHeight="1" spans="1:6">
      <c r="A30" s="43" t="s">
        <v>99</v>
      </c>
      <c r="B30" s="42">
        <f t="shared" si="4"/>
        <v>150</v>
      </c>
      <c r="C30" s="42">
        <f t="shared" si="6"/>
        <v>150</v>
      </c>
      <c r="D30" s="42"/>
      <c r="E30" s="42">
        <v>150</v>
      </c>
      <c r="F30" s="42"/>
    </row>
    <row r="31" ht="18" customHeight="1" spans="1:6">
      <c r="A31" s="43" t="s">
        <v>100</v>
      </c>
      <c r="B31" s="42">
        <f t="shared" si="4"/>
        <v>0</v>
      </c>
      <c r="C31" s="42">
        <f t="shared" si="6"/>
        <v>0</v>
      </c>
      <c r="D31" s="42"/>
      <c r="E31" s="42"/>
      <c r="F31" s="42"/>
    </row>
    <row r="32" ht="18" customHeight="1" spans="1:6">
      <c r="A32" s="43" t="s">
        <v>101</v>
      </c>
      <c r="B32" s="42">
        <f t="shared" si="4"/>
        <v>16</v>
      </c>
      <c r="C32" s="42">
        <f t="shared" si="6"/>
        <v>16</v>
      </c>
      <c r="D32" s="42"/>
      <c r="E32" s="42">
        <v>16</v>
      </c>
      <c r="F32" s="42"/>
    </row>
    <row r="33" ht="18" customHeight="1" spans="1:6">
      <c r="A33" s="43" t="s">
        <v>102</v>
      </c>
      <c r="B33" s="42">
        <f t="shared" si="4"/>
        <v>0</v>
      </c>
      <c r="C33" s="42">
        <f t="shared" si="6"/>
        <v>0</v>
      </c>
      <c r="D33" s="42"/>
      <c r="E33" s="42"/>
      <c r="F33" s="42"/>
    </row>
    <row r="34" ht="18" customHeight="1" spans="1:6">
      <c r="A34" s="43" t="s">
        <v>103</v>
      </c>
      <c r="B34" s="42">
        <f t="shared" si="4"/>
        <v>5</v>
      </c>
      <c r="C34" s="42">
        <f t="shared" si="6"/>
        <v>5</v>
      </c>
      <c r="D34" s="42"/>
      <c r="E34" s="42">
        <v>5</v>
      </c>
      <c r="F34" s="42"/>
    </row>
    <row r="35" ht="18" customHeight="1" spans="1:6">
      <c r="A35" s="43" t="s">
        <v>104</v>
      </c>
      <c r="B35" s="42">
        <f t="shared" si="4"/>
        <v>5</v>
      </c>
      <c r="C35" s="42">
        <f t="shared" si="6"/>
        <v>5</v>
      </c>
      <c r="D35" s="42"/>
      <c r="E35" s="42">
        <v>5</v>
      </c>
      <c r="F35" s="42"/>
    </row>
    <row r="36" ht="18" customHeight="1" spans="1:6">
      <c r="A36" s="43" t="s">
        <v>105</v>
      </c>
      <c r="B36" s="42">
        <f t="shared" si="4"/>
        <v>0</v>
      </c>
      <c r="C36" s="42">
        <f t="shared" si="6"/>
        <v>0</v>
      </c>
      <c r="D36" s="42"/>
      <c r="E36" s="42"/>
      <c r="F36" s="42"/>
    </row>
    <row r="37" ht="18" customHeight="1" spans="1:6">
      <c r="A37" s="43" t="s">
        <v>106</v>
      </c>
      <c r="B37" s="42">
        <f t="shared" si="4"/>
        <v>197.7</v>
      </c>
      <c r="C37" s="42">
        <f t="shared" si="6"/>
        <v>0</v>
      </c>
      <c r="D37" s="42"/>
      <c r="E37" s="42"/>
      <c r="F37" s="42">
        <v>197.7</v>
      </c>
    </row>
    <row r="38" ht="18" customHeight="1" spans="1:6">
      <c r="A38" s="43" t="s">
        <v>107</v>
      </c>
      <c r="B38" s="42">
        <f t="shared" si="4"/>
        <v>0</v>
      </c>
      <c r="C38" s="42">
        <f t="shared" si="6"/>
        <v>0</v>
      </c>
      <c r="D38" s="42"/>
      <c r="E38" s="42"/>
      <c r="F38" s="42"/>
    </row>
    <row r="39" ht="18" customHeight="1" spans="1:6">
      <c r="A39" s="43" t="s">
        <v>108</v>
      </c>
      <c r="B39" s="42">
        <f t="shared" si="4"/>
        <v>0</v>
      </c>
      <c r="C39" s="42">
        <f t="shared" si="6"/>
        <v>0</v>
      </c>
      <c r="D39" s="42"/>
      <c r="E39" s="42"/>
      <c r="F39" s="42"/>
    </row>
    <row r="40" ht="18" customHeight="1" spans="1:6">
      <c r="A40" s="43" t="s">
        <v>109</v>
      </c>
      <c r="B40" s="42">
        <f t="shared" si="4"/>
        <v>20</v>
      </c>
      <c r="C40" s="42">
        <f t="shared" si="6"/>
        <v>20</v>
      </c>
      <c r="D40" s="42"/>
      <c r="E40" s="42">
        <v>20</v>
      </c>
      <c r="F40" s="42"/>
    </row>
    <row r="41" ht="18" customHeight="1" spans="1:6">
      <c r="A41" s="43" t="s">
        <v>110</v>
      </c>
      <c r="B41" s="42">
        <f t="shared" si="4"/>
        <v>24</v>
      </c>
      <c r="C41" s="42">
        <v>24</v>
      </c>
      <c r="D41" s="42"/>
      <c r="E41" s="42">
        <v>24</v>
      </c>
      <c r="F41" s="42"/>
    </row>
    <row r="42" ht="18" customHeight="1" spans="1:6">
      <c r="A42" s="43" t="s">
        <v>111</v>
      </c>
      <c r="B42" s="42">
        <f t="shared" si="4"/>
        <v>14</v>
      </c>
      <c r="C42" s="42">
        <f t="shared" ref="C42:C44" si="7">SUM(D42:E42)</f>
        <v>14</v>
      </c>
      <c r="D42" s="42"/>
      <c r="E42" s="42">
        <v>14</v>
      </c>
      <c r="F42" s="42"/>
    </row>
    <row r="43" ht="18" customHeight="1" spans="1:6">
      <c r="A43" s="43" t="s">
        <v>112</v>
      </c>
      <c r="B43" s="42">
        <f t="shared" si="4"/>
        <v>0</v>
      </c>
      <c r="C43" s="42">
        <f t="shared" si="7"/>
        <v>0</v>
      </c>
      <c r="D43" s="42"/>
      <c r="E43" s="42"/>
      <c r="F43" s="42"/>
    </row>
    <row r="44" ht="18" customHeight="1" spans="1:6">
      <c r="A44" s="43" t="s">
        <v>113</v>
      </c>
      <c r="B44" s="42">
        <f t="shared" si="4"/>
        <v>42.7</v>
      </c>
      <c r="C44" s="42">
        <f t="shared" si="7"/>
        <v>42.7</v>
      </c>
      <c r="D44" s="42"/>
      <c r="E44" s="42">
        <v>42.7</v>
      </c>
      <c r="F44" s="42"/>
    </row>
    <row r="45" ht="18" customHeight="1" spans="1:6">
      <c r="A45" s="43" t="s">
        <v>114</v>
      </c>
      <c r="B45" s="42">
        <f t="shared" si="4"/>
        <v>2.87</v>
      </c>
      <c r="C45" s="42">
        <v>2.87</v>
      </c>
      <c r="D45" s="42"/>
      <c r="E45" s="42">
        <v>2.87</v>
      </c>
      <c r="F45" s="42"/>
    </row>
    <row r="46" ht="18" customHeight="1" spans="1:6">
      <c r="A46" s="43" t="s">
        <v>115</v>
      </c>
      <c r="B46" s="42">
        <f t="shared" si="4"/>
        <v>0</v>
      </c>
      <c r="C46" s="42">
        <f>SUM(D46:E46)</f>
        <v>0</v>
      </c>
      <c r="D46" s="42"/>
      <c r="E46" s="42"/>
      <c r="F46" s="42"/>
    </row>
    <row r="47" ht="18" customHeight="1" spans="1:6">
      <c r="A47" s="43" t="s">
        <v>116</v>
      </c>
      <c r="B47" s="42">
        <f t="shared" si="4"/>
        <v>50</v>
      </c>
      <c r="C47" s="42">
        <f>SUM(D47:E47)</f>
        <v>50</v>
      </c>
      <c r="D47" s="42"/>
      <c r="E47" s="42">
        <v>50</v>
      </c>
      <c r="F47" s="42"/>
    </row>
    <row r="48" ht="18" customHeight="1" spans="1:6">
      <c r="A48" s="41" t="s">
        <v>117</v>
      </c>
      <c r="B48" s="42">
        <f t="shared" ref="B48:F48" si="8">SUM(B49:B59)</f>
        <v>0</v>
      </c>
      <c r="C48" s="42">
        <f t="shared" si="8"/>
        <v>0</v>
      </c>
      <c r="D48" s="42">
        <f t="shared" si="8"/>
        <v>0</v>
      </c>
      <c r="E48" s="42">
        <f t="shared" si="8"/>
        <v>0</v>
      </c>
      <c r="F48" s="42">
        <f t="shared" si="8"/>
        <v>0</v>
      </c>
    </row>
    <row r="49" ht="18" customHeight="1" spans="1:6">
      <c r="A49" s="43" t="s">
        <v>118</v>
      </c>
      <c r="B49" s="42">
        <f t="shared" ref="B49:B59" si="9">C49+F49</f>
        <v>0</v>
      </c>
      <c r="C49" s="42">
        <f t="shared" ref="C49:C59" si="10">SUM(D49:E49)</f>
        <v>0</v>
      </c>
      <c r="D49" s="42"/>
      <c r="E49" s="42"/>
      <c r="F49" s="42"/>
    </row>
    <row r="50" ht="18" customHeight="1" spans="1:6">
      <c r="A50" s="43" t="s">
        <v>119</v>
      </c>
      <c r="B50" s="42">
        <f t="shared" si="9"/>
        <v>0</v>
      </c>
      <c r="C50" s="42">
        <f t="shared" si="10"/>
        <v>0</v>
      </c>
      <c r="D50" s="42"/>
      <c r="E50" s="42"/>
      <c r="F50" s="42"/>
    </row>
    <row r="51" ht="18" customHeight="1" spans="1:6">
      <c r="A51" s="43" t="s">
        <v>120</v>
      </c>
      <c r="B51" s="42">
        <f t="shared" si="9"/>
        <v>0</v>
      </c>
      <c r="C51" s="42">
        <f t="shared" si="10"/>
        <v>0</v>
      </c>
      <c r="D51" s="42"/>
      <c r="E51" s="42"/>
      <c r="F51" s="42"/>
    </row>
    <row r="52" ht="18" customHeight="1" spans="1:6">
      <c r="A52" s="43" t="s">
        <v>121</v>
      </c>
      <c r="B52" s="42">
        <f t="shared" si="9"/>
        <v>0</v>
      </c>
      <c r="C52" s="42">
        <f t="shared" si="10"/>
        <v>0</v>
      </c>
      <c r="D52" s="42"/>
      <c r="E52" s="42"/>
      <c r="F52" s="42"/>
    </row>
    <row r="53" ht="18" customHeight="1" spans="1:6">
      <c r="A53" s="43" t="s">
        <v>122</v>
      </c>
      <c r="B53" s="42">
        <f t="shared" si="9"/>
        <v>0</v>
      </c>
      <c r="C53" s="42">
        <f t="shared" si="10"/>
        <v>0</v>
      </c>
      <c r="D53" s="42"/>
      <c r="E53" s="42"/>
      <c r="F53" s="42"/>
    </row>
    <row r="54" ht="18" customHeight="1" spans="1:6">
      <c r="A54" s="43" t="s">
        <v>123</v>
      </c>
      <c r="B54" s="42">
        <f t="shared" si="9"/>
        <v>0</v>
      </c>
      <c r="C54" s="42">
        <f t="shared" si="10"/>
        <v>0</v>
      </c>
      <c r="D54" s="42"/>
      <c r="E54" s="42"/>
      <c r="F54" s="42"/>
    </row>
    <row r="55" ht="18" customHeight="1" spans="1:6">
      <c r="A55" s="43" t="s">
        <v>124</v>
      </c>
      <c r="B55" s="42">
        <f t="shared" si="9"/>
        <v>0</v>
      </c>
      <c r="C55" s="42">
        <f t="shared" si="10"/>
        <v>0</v>
      </c>
      <c r="D55" s="42"/>
      <c r="E55" s="42"/>
      <c r="F55" s="42"/>
    </row>
    <row r="56" ht="18" customHeight="1" spans="1:6">
      <c r="A56" s="43" t="s">
        <v>125</v>
      </c>
      <c r="B56" s="42">
        <f t="shared" si="9"/>
        <v>0</v>
      </c>
      <c r="C56" s="42">
        <f t="shared" si="10"/>
        <v>0</v>
      </c>
      <c r="D56" s="42"/>
      <c r="E56" s="42"/>
      <c r="F56" s="42"/>
    </row>
    <row r="57" ht="18" customHeight="1" spans="1:6">
      <c r="A57" s="43" t="s">
        <v>126</v>
      </c>
      <c r="B57" s="42">
        <f t="shared" si="9"/>
        <v>0</v>
      </c>
      <c r="C57" s="42">
        <f t="shared" si="10"/>
        <v>0</v>
      </c>
      <c r="D57" s="42"/>
      <c r="E57" s="42"/>
      <c r="F57" s="42"/>
    </row>
    <row r="58" ht="18" customHeight="1" spans="1:6">
      <c r="A58" s="43" t="s">
        <v>127</v>
      </c>
      <c r="B58" s="42">
        <f t="shared" si="9"/>
        <v>0</v>
      </c>
      <c r="C58" s="42">
        <f t="shared" si="10"/>
        <v>0</v>
      </c>
      <c r="D58" s="42"/>
      <c r="E58" s="42"/>
      <c r="F58" s="42"/>
    </row>
    <row r="59" ht="18" customHeight="1" spans="1:6">
      <c r="A59" s="43" t="s">
        <v>128</v>
      </c>
      <c r="B59" s="42">
        <f t="shared" si="9"/>
        <v>0</v>
      </c>
      <c r="C59" s="42">
        <f t="shared" si="10"/>
        <v>0</v>
      </c>
      <c r="D59" s="42"/>
      <c r="E59" s="42"/>
      <c r="F59" s="42"/>
    </row>
    <row r="60" ht="18" customHeight="1" spans="1:6">
      <c r="A60" s="44" t="s">
        <v>129</v>
      </c>
      <c r="B60" s="42">
        <f t="shared" ref="B60:F60" si="11">SUM(B61:B64)</f>
        <v>0</v>
      </c>
      <c r="C60" s="42">
        <f t="shared" si="11"/>
        <v>0</v>
      </c>
      <c r="D60" s="42">
        <f t="shared" si="11"/>
        <v>0</v>
      </c>
      <c r="E60" s="42">
        <f t="shared" si="11"/>
        <v>0</v>
      </c>
      <c r="F60" s="42">
        <f t="shared" si="11"/>
        <v>0</v>
      </c>
    </row>
    <row r="61" ht="18" customHeight="1" spans="1:6">
      <c r="A61" s="43" t="s">
        <v>130</v>
      </c>
      <c r="B61" s="42">
        <f t="shared" ref="B61:B64" si="12">C61+F61</f>
        <v>0</v>
      </c>
      <c r="C61" s="42">
        <f t="shared" ref="C61:C64" si="13">SUM(D61:E61)</f>
        <v>0</v>
      </c>
      <c r="D61" s="42"/>
      <c r="E61" s="42"/>
      <c r="F61" s="42"/>
    </row>
    <row r="62" ht="18" customHeight="1" spans="1:6">
      <c r="A62" s="43" t="s">
        <v>131</v>
      </c>
      <c r="B62" s="42">
        <f t="shared" si="12"/>
        <v>0</v>
      </c>
      <c r="C62" s="42">
        <f t="shared" si="13"/>
        <v>0</v>
      </c>
      <c r="D62" s="42"/>
      <c r="E62" s="42"/>
      <c r="F62" s="42"/>
    </row>
    <row r="63" ht="18" customHeight="1" spans="1:6">
      <c r="A63" s="43" t="s">
        <v>132</v>
      </c>
      <c r="B63" s="42">
        <f t="shared" si="12"/>
        <v>0</v>
      </c>
      <c r="C63" s="42">
        <f t="shared" si="13"/>
        <v>0</v>
      </c>
      <c r="D63" s="42"/>
      <c r="E63" s="42"/>
      <c r="F63" s="42"/>
    </row>
    <row r="64" ht="18" customHeight="1" spans="1:6">
      <c r="A64" s="43" t="s">
        <v>133</v>
      </c>
      <c r="B64" s="42">
        <f t="shared" si="12"/>
        <v>0</v>
      </c>
      <c r="C64" s="42">
        <f t="shared" si="13"/>
        <v>0</v>
      </c>
      <c r="D64" s="42"/>
      <c r="E64" s="42"/>
      <c r="F64" s="42"/>
    </row>
    <row r="65" ht="27" spans="1:6">
      <c r="A65" s="41" t="s">
        <v>134</v>
      </c>
      <c r="B65" s="42">
        <f t="shared" ref="B65:F65" si="14">SUM(B66:B77)</f>
        <v>0</v>
      </c>
      <c r="C65" s="42">
        <f t="shared" si="14"/>
        <v>0</v>
      </c>
      <c r="D65" s="42">
        <f t="shared" si="14"/>
        <v>0</v>
      </c>
      <c r="E65" s="42">
        <f t="shared" si="14"/>
        <v>0</v>
      </c>
      <c r="F65" s="42">
        <f t="shared" si="14"/>
        <v>0</v>
      </c>
    </row>
    <row r="66" ht="18" customHeight="1" spans="1:6">
      <c r="A66" s="43" t="s">
        <v>135</v>
      </c>
      <c r="B66" s="42">
        <f t="shared" ref="B66:B77" si="15">C66+F66</f>
        <v>0</v>
      </c>
      <c r="C66" s="42">
        <f t="shared" ref="C66:C77" si="16">SUM(D66:E66)</f>
        <v>0</v>
      </c>
      <c r="D66" s="42"/>
      <c r="E66" s="42"/>
      <c r="F66" s="42"/>
    </row>
    <row r="67" ht="18" customHeight="1" spans="1:6">
      <c r="A67" s="43" t="s">
        <v>136</v>
      </c>
      <c r="B67" s="42">
        <f t="shared" si="15"/>
        <v>0</v>
      </c>
      <c r="C67" s="42">
        <f t="shared" si="16"/>
        <v>0</v>
      </c>
      <c r="D67" s="42"/>
      <c r="E67" s="42"/>
      <c r="F67" s="42"/>
    </row>
    <row r="68" ht="18" customHeight="1" spans="1:6">
      <c r="A68" s="43" t="s">
        <v>137</v>
      </c>
      <c r="B68" s="42">
        <f t="shared" si="15"/>
        <v>0</v>
      </c>
      <c r="C68" s="42">
        <f t="shared" si="16"/>
        <v>0</v>
      </c>
      <c r="D68" s="42"/>
      <c r="E68" s="42"/>
      <c r="F68" s="42"/>
    </row>
    <row r="69" ht="18" customHeight="1" spans="1:6">
      <c r="A69" s="43" t="s">
        <v>138</v>
      </c>
      <c r="B69" s="42">
        <f t="shared" si="15"/>
        <v>0</v>
      </c>
      <c r="C69" s="42">
        <f t="shared" si="16"/>
        <v>0</v>
      </c>
      <c r="D69" s="42"/>
      <c r="E69" s="42"/>
      <c r="F69" s="42"/>
    </row>
    <row r="70" ht="18" customHeight="1" spans="1:6">
      <c r="A70" s="43" t="s">
        <v>139</v>
      </c>
      <c r="B70" s="42">
        <f t="shared" si="15"/>
        <v>0</v>
      </c>
      <c r="C70" s="42">
        <f t="shared" si="16"/>
        <v>0</v>
      </c>
      <c r="D70" s="42"/>
      <c r="E70" s="42"/>
      <c r="F70" s="42"/>
    </row>
    <row r="71" ht="18" customHeight="1" spans="1:6">
      <c r="A71" s="43" t="s">
        <v>140</v>
      </c>
      <c r="B71" s="42">
        <f t="shared" si="15"/>
        <v>0</v>
      </c>
      <c r="C71" s="42">
        <f t="shared" si="16"/>
        <v>0</v>
      </c>
      <c r="D71" s="42"/>
      <c r="E71" s="42"/>
      <c r="F71" s="42"/>
    </row>
    <row r="72" ht="18" customHeight="1" spans="1:6">
      <c r="A72" s="43" t="s">
        <v>141</v>
      </c>
      <c r="B72" s="42">
        <f t="shared" si="15"/>
        <v>0</v>
      </c>
      <c r="C72" s="42">
        <f t="shared" si="16"/>
        <v>0</v>
      </c>
      <c r="D72" s="42"/>
      <c r="E72" s="42"/>
      <c r="F72" s="42"/>
    </row>
    <row r="73" ht="18" customHeight="1" spans="1:6">
      <c r="A73" s="43" t="s">
        <v>142</v>
      </c>
      <c r="B73" s="42">
        <f t="shared" si="15"/>
        <v>0</v>
      </c>
      <c r="C73" s="42">
        <f t="shared" si="16"/>
        <v>0</v>
      </c>
      <c r="D73" s="42"/>
      <c r="E73" s="42"/>
      <c r="F73" s="42"/>
    </row>
    <row r="74" ht="18" customHeight="1" spans="1:6">
      <c r="A74" s="43" t="s">
        <v>143</v>
      </c>
      <c r="B74" s="42">
        <f t="shared" si="15"/>
        <v>0</v>
      </c>
      <c r="C74" s="42">
        <f t="shared" si="16"/>
        <v>0</v>
      </c>
      <c r="D74" s="42"/>
      <c r="E74" s="42"/>
      <c r="F74" s="42"/>
    </row>
    <row r="75" ht="18" customHeight="1" spans="1:6">
      <c r="A75" s="43" t="s">
        <v>144</v>
      </c>
      <c r="B75" s="42">
        <f t="shared" si="15"/>
        <v>0</v>
      </c>
      <c r="C75" s="42">
        <f t="shared" si="16"/>
        <v>0</v>
      </c>
      <c r="D75" s="42"/>
      <c r="E75" s="42"/>
      <c r="F75" s="42"/>
    </row>
    <row r="76" ht="18" customHeight="1" spans="1:6">
      <c r="A76" s="43" t="s">
        <v>145</v>
      </c>
      <c r="B76" s="42">
        <f t="shared" si="15"/>
        <v>0</v>
      </c>
      <c r="C76" s="42">
        <f t="shared" si="16"/>
        <v>0</v>
      </c>
      <c r="D76" s="42"/>
      <c r="E76" s="42"/>
      <c r="F76" s="42"/>
    </row>
    <row r="77" ht="18" customHeight="1" spans="1:6">
      <c r="A77" s="43" t="s">
        <v>146</v>
      </c>
      <c r="B77" s="42">
        <f t="shared" si="15"/>
        <v>0</v>
      </c>
      <c r="C77" s="42">
        <f t="shared" si="16"/>
        <v>0</v>
      </c>
      <c r="D77" s="42"/>
      <c r="E77" s="42"/>
      <c r="F77" s="42"/>
    </row>
    <row r="78" ht="18" customHeight="1" spans="1:6">
      <c r="A78" s="41" t="s">
        <v>147</v>
      </c>
      <c r="B78" s="42">
        <f t="shared" ref="B78:F78" si="17">SUM(B79:B94)</f>
        <v>0</v>
      </c>
      <c r="C78" s="42">
        <f t="shared" si="17"/>
        <v>0</v>
      </c>
      <c r="D78" s="42">
        <f t="shared" si="17"/>
        <v>0</v>
      </c>
      <c r="E78" s="42">
        <f t="shared" si="17"/>
        <v>0</v>
      </c>
      <c r="F78" s="42">
        <f t="shared" si="17"/>
        <v>0</v>
      </c>
    </row>
    <row r="79" ht="18" customHeight="1" spans="1:6">
      <c r="A79" s="43" t="s">
        <v>135</v>
      </c>
      <c r="B79" s="42">
        <f t="shared" ref="B79:B94" si="18">C79+F79</f>
        <v>0</v>
      </c>
      <c r="C79" s="42">
        <f t="shared" ref="C79:C94" si="19">SUM(D79:E79)</f>
        <v>0</v>
      </c>
      <c r="D79" s="42"/>
      <c r="E79" s="42"/>
      <c r="F79" s="42"/>
    </row>
    <row r="80" ht="18" customHeight="1" spans="1:6">
      <c r="A80" s="43" t="s">
        <v>136</v>
      </c>
      <c r="B80" s="42">
        <f t="shared" si="18"/>
        <v>0</v>
      </c>
      <c r="C80" s="42">
        <f t="shared" si="19"/>
        <v>0</v>
      </c>
      <c r="D80" s="42"/>
      <c r="E80" s="42"/>
      <c r="F80" s="42"/>
    </row>
    <row r="81" ht="18" customHeight="1" spans="1:6">
      <c r="A81" s="43" t="s">
        <v>137</v>
      </c>
      <c r="B81" s="42">
        <f t="shared" si="18"/>
        <v>0</v>
      </c>
      <c r="C81" s="42">
        <f t="shared" si="19"/>
        <v>0</v>
      </c>
      <c r="D81" s="42"/>
      <c r="E81" s="42"/>
      <c r="F81" s="42"/>
    </row>
    <row r="82" ht="18" customHeight="1" spans="1:6">
      <c r="A82" s="43" t="s">
        <v>138</v>
      </c>
      <c r="B82" s="42">
        <f t="shared" si="18"/>
        <v>0</v>
      </c>
      <c r="C82" s="42">
        <f t="shared" si="19"/>
        <v>0</v>
      </c>
      <c r="D82" s="42"/>
      <c r="E82" s="42"/>
      <c r="F82" s="42"/>
    </row>
    <row r="83" ht="18" customHeight="1" spans="1:6">
      <c r="A83" s="43" t="s">
        <v>139</v>
      </c>
      <c r="B83" s="42">
        <f t="shared" si="18"/>
        <v>0</v>
      </c>
      <c r="C83" s="42">
        <f t="shared" si="19"/>
        <v>0</v>
      </c>
      <c r="D83" s="42"/>
      <c r="E83" s="42"/>
      <c r="F83" s="42"/>
    </row>
    <row r="84" ht="18" customHeight="1" spans="1:6">
      <c r="A84" s="43" t="s">
        <v>140</v>
      </c>
      <c r="B84" s="42">
        <f t="shared" si="18"/>
        <v>0</v>
      </c>
      <c r="C84" s="42">
        <f t="shared" si="19"/>
        <v>0</v>
      </c>
      <c r="D84" s="42"/>
      <c r="E84" s="42"/>
      <c r="F84" s="42"/>
    </row>
    <row r="85" ht="18" customHeight="1" spans="1:6">
      <c r="A85" s="43" t="s">
        <v>141</v>
      </c>
      <c r="B85" s="42">
        <f t="shared" si="18"/>
        <v>0</v>
      </c>
      <c r="C85" s="42">
        <f t="shared" si="19"/>
        <v>0</v>
      </c>
      <c r="D85" s="42"/>
      <c r="E85" s="42"/>
      <c r="F85" s="42"/>
    </row>
    <row r="86" ht="18" customHeight="1" spans="1:6">
      <c r="A86" s="43" t="s">
        <v>148</v>
      </c>
      <c r="B86" s="42">
        <f t="shared" si="18"/>
        <v>0</v>
      </c>
      <c r="C86" s="42">
        <f t="shared" si="19"/>
        <v>0</v>
      </c>
      <c r="D86" s="42"/>
      <c r="E86" s="42"/>
      <c r="F86" s="42"/>
    </row>
    <row r="87" ht="18" customHeight="1" spans="1:6">
      <c r="A87" s="43" t="s">
        <v>149</v>
      </c>
      <c r="B87" s="42">
        <f t="shared" si="18"/>
        <v>0</v>
      </c>
      <c r="C87" s="42">
        <f t="shared" si="19"/>
        <v>0</v>
      </c>
      <c r="D87" s="42"/>
      <c r="E87" s="42"/>
      <c r="F87" s="42"/>
    </row>
    <row r="88" ht="18" customHeight="1" spans="1:6">
      <c r="A88" s="43" t="s">
        <v>150</v>
      </c>
      <c r="B88" s="42">
        <f t="shared" si="18"/>
        <v>0</v>
      </c>
      <c r="C88" s="42">
        <f t="shared" si="19"/>
        <v>0</v>
      </c>
      <c r="D88" s="42"/>
      <c r="E88" s="42"/>
      <c r="F88" s="42"/>
    </row>
    <row r="89" ht="18" customHeight="1" spans="1:6">
      <c r="A89" s="43" t="s">
        <v>151</v>
      </c>
      <c r="B89" s="42">
        <f t="shared" si="18"/>
        <v>0</v>
      </c>
      <c r="C89" s="42">
        <f t="shared" si="19"/>
        <v>0</v>
      </c>
      <c r="D89" s="42"/>
      <c r="E89" s="42"/>
      <c r="F89" s="42"/>
    </row>
    <row r="90" ht="18" customHeight="1" spans="1:6">
      <c r="A90" s="43" t="s">
        <v>142</v>
      </c>
      <c r="B90" s="42">
        <f t="shared" si="18"/>
        <v>0</v>
      </c>
      <c r="C90" s="42">
        <f t="shared" si="19"/>
        <v>0</v>
      </c>
      <c r="D90" s="42"/>
      <c r="E90" s="42"/>
      <c r="F90" s="42"/>
    </row>
    <row r="91" ht="18" customHeight="1" spans="1:6">
      <c r="A91" s="43" t="s">
        <v>143</v>
      </c>
      <c r="B91" s="42">
        <f t="shared" si="18"/>
        <v>0</v>
      </c>
      <c r="C91" s="42">
        <f t="shared" si="19"/>
        <v>0</v>
      </c>
      <c r="D91" s="42"/>
      <c r="E91" s="42"/>
      <c r="F91" s="42"/>
    </row>
    <row r="92" ht="18" customHeight="1" spans="1:6">
      <c r="A92" s="43" t="s">
        <v>144</v>
      </c>
      <c r="B92" s="42">
        <f t="shared" si="18"/>
        <v>0</v>
      </c>
      <c r="C92" s="42">
        <f t="shared" si="19"/>
        <v>0</v>
      </c>
      <c r="D92" s="42"/>
      <c r="E92" s="42"/>
      <c r="F92" s="42"/>
    </row>
    <row r="93" ht="18" customHeight="1" spans="1:6">
      <c r="A93" s="43" t="s">
        <v>145</v>
      </c>
      <c r="B93" s="42">
        <f t="shared" si="18"/>
        <v>0</v>
      </c>
      <c r="C93" s="42">
        <f t="shared" si="19"/>
        <v>0</v>
      </c>
      <c r="D93" s="42"/>
      <c r="E93" s="42"/>
      <c r="F93" s="42"/>
    </row>
    <row r="94" ht="18" customHeight="1" spans="1:6">
      <c r="A94" s="43" t="s">
        <v>152</v>
      </c>
      <c r="B94" s="42">
        <f t="shared" si="18"/>
        <v>0</v>
      </c>
      <c r="C94" s="42">
        <f t="shared" si="19"/>
        <v>0</v>
      </c>
      <c r="D94" s="42"/>
      <c r="E94" s="42"/>
      <c r="F94" s="42"/>
    </row>
    <row r="95" ht="27" spans="1:6">
      <c r="A95" s="41" t="s">
        <v>153</v>
      </c>
      <c r="B95" s="42">
        <f t="shared" ref="B95:F95" si="20">SUM(B96:B97)</f>
        <v>0</v>
      </c>
      <c r="C95" s="42">
        <f t="shared" si="20"/>
        <v>0</v>
      </c>
      <c r="D95" s="42">
        <f t="shared" si="20"/>
        <v>0</v>
      </c>
      <c r="E95" s="42">
        <f t="shared" si="20"/>
        <v>0</v>
      </c>
      <c r="F95" s="42">
        <f t="shared" si="20"/>
        <v>0</v>
      </c>
    </row>
    <row r="96" ht="18" customHeight="1" spans="1:6">
      <c r="A96" s="43" t="s">
        <v>154</v>
      </c>
      <c r="B96" s="42">
        <f t="shared" ref="B96:B103" si="21">C96+F96</f>
        <v>0</v>
      </c>
      <c r="C96" s="42">
        <f t="shared" ref="C96:C103" si="22">SUM(D96:E96)</f>
        <v>0</v>
      </c>
      <c r="D96" s="42"/>
      <c r="E96" s="42"/>
      <c r="F96" s="42"/>
    </row>
    <row r="97" ht="18" customHeight="1" spans="1:6">
      <c r="A97" s="43" t="s">
        <v>155</v>
      </c>
      <c r="B97" s="42">
        <f t="shared" si="21"/>
        <v>0</v>
      </c>
      <c r="C97" s="42">
        <f t="shared" si="22"/>
        <v>0</v>
      </c>
      <c r="D97" s="42"/>
      <c r="E97" s="42"/>
      <c r="F97" s="42"/>
    </row>
    <row r="98" ht="18" customHeight="1" spans="1:6">
      <c r="A98" s="44" t="s">
        <v>156</v>
      </c>
      <c r="B98" s="42">
        <f t="shared" ref="B98:F98" si="23">SUM(B99:B103)</f>
        <v>0</v>
      </c>
      <c r="C98" s="42">
        <f t="shared" si="23"/>
        <v>0</v>
      </c>
      <c r="D98" s="42">
        <f t="shared" si="23"/>
        <v>0</v>
      </c>
      <c r="E98" s="42">
        <f t="shared" si="23"/>
        <v>0</v>
      </c>
      <c r="F98" s="42">
        <f t="shared" si="23"/>
        <v>0</v>
      </c>
    </row>
    <row r="99" ht="18" customHeight="1" spans="1:6">
      <c r="A99" s="43" t="s">
        <v>154</v>
      </c>
      <c r="B99" s="42">
        <f t="shared" ref="B99:B103" si="24">C99+F99</f>
        <v>0</v>
      </c>
      <c r="C99" s="42">
        <f t="shared" ref="C99:C103" si="25">SUM(D99:E99)</f>
        <v>0</v>
      </c>
      <c r="D99" s="42"/>
      <c r="E99" s="42"/>
      <c r="F99" s="42"/>
    </row>
    <row r="100" ht="18" customHeight="1" spans="1:6">
      <c r="A100" s="43" t="s">
        <v>157</v>
      </c>
      <c r="B100" s="42">
        <f t="shared" si="24"/>
        <v>0</v>
      </c>
      <c r="C100" s="42">
        <f t="shared" si="25"/>
        <v>0</v>
      </c>
      <c r="D100" s="42"/>
      <c r="E100" s="42"/>
      <c r="F100" s="42"/>
    </row>
    <row r="101" ht="18" customHeight="1" spans="1:6">
      <c r="A101" s="43" t="s">
        <v>158</v>
      </c>
      <c r="B101" s="42">
        <f t="shared" si="24"/>
        <v>0</v>
      </c>
      <c r="C101" s="42">
        <f t="shared" si="25"/>
        <v>0</v>
      </c>
      <c r="D101" s="42"/>
      <c r="E101" s="42"/>
      <c r="F101" s="42"/>
    </row>
    <row r="102" ht="18" customHeight="1" spans="1:6">
      <c r="A102" s="43" t="s">
        <v>159</v>
      </c>
      <c r="B102" s="42">
        <f t="shared" si="24"/>
        <v>0</v>
      </c>
      <c r="C102" s="42">
        <f t="shared" si="25"/>
        <v>0</v>
      </c>
      <c r="D102" s="42"/>
      <c r="E102" s="42"/>
      <c r="F102" s="42"/>
    </row>
    <row r="103" ht="18" customHeight="1" spans="1:6">
      <c r="A103" s="43" t="s">
        <v>155</v>
      </c>
      <c r="B103" s="42">
        <f t="shared" si="24"/>
        <v>0</v>
      </c>
      <c r="C103" s="42">
        <f t="shared" si="25"/>
        <v>0</v>
      </c>
      <c r="D103" s="42"/>
      <c r="E103" s="42"/>
      <c r="F103" s="42"/>
    </row>
    <row r="104" ht="18" customHeight="1" spans="1:6">
      <c r="A104" s="44" t="s">
        <v>160</v>
      </c>
      <c r="B104" s="42">
        <f t="shared" ref="B104:F104" si="26">SUM(B105:B106)</f>
        <v>0</v>
      </c>
      <c r="C104" s="42">
        <f t="shared" si="26"/>
        <v>0</v>
      </c>
      <c r="D104" s="42">
        <f t="shared" si="26"/>
        <v>0</v>
      </c>
      <c r="E104" s="42">
        <f t="shared" si="26"/>
        <v>0</v>
      </c>
      <c r="F104" s="42">
        <f t="shared" si="26"/>
        <v>0</v>
      </c>
    </row>
    <row r="105" ht="18" customHeight="1" spans="1:6">
      <c r="A105" s="43" t="s">
        <v>161</v>
      </c>
      <c r="B105" s="42">
        <f t="shared" ref="B105:B111" si="27">C105+F105</f>
        <v>0</v>
      </c>
      <c r="C105" s="42">
        <f t="shared" ref="C105:C111" si="28">SUM(D105:E105)</f>
        <v>0</v>
      </c>
      <c r="D105" s="42"/>
      <c r="E105" s="42"/>
      <c r="F105" s="42"/>
    </row>
    <row r="106" ht="18" customHeight="1" spans="1:6">
      <c r="A106" s="43" t="s">
        <v>162</v>
      </c>
      <c r="B106" s="42">
        <f t="shared" si="27"/>
        <v>0</v>
      </c>
      <c r="C106" s="42">
        <f t="shared" si="28"/>
        <v>0</v>
      </c>
      <c r="D106" s="42"/>
      <c r="E106" s="42"/>
      <c r="F106" s="42"/>
    </row>
    <row r="107" ht="18" customHeight="1" spans="1:6">
      <c r="A107" s="41" t="s">
        <v>163</v>
      </c>
      <c r="B107" s="42">
        <f t="shared" ref="B107:F107" si="29">SUM(B108:B111)</f>
        <v>0</v>
      </c>
      <c r="C107" s="42">
        <f t="shared" si="29"/>
        <v>0</v>
      </c>
      <c r="D107" s="42">
        <f t="shared" si="29"/>
        <v>0</v>
      </c>
      <c r="E107" s="42">
        <f t="shared" si="29"/>
        <v>0</v>
      </c>
      <c r="F107" s="42">
        <f t="shared" si="29"/>
        <v>0</v>
      </c>
    </row>
    <row r="108" ht="18" customHeight="1" spans="1:6">
      <c r="A108" s="43" t="s">
        <v>164</v>
      </c>
      <c r="B108" s="42">
        <f t="shared" ref="B108:B111" si="30">C108+F108</f>
        <v>0</v>
      </c>
      <c r="C108" s="42">
        <f t="shared" ref="C108:C111" si="31">SUM(D108:E108)</f>
        <v>0</v>
      </c>
      <c r="D108" s="42"/>
      <c r="E108" s="42"/>
      <c r="F108" s="42"/>
    </row>
    <row r="109" ht="18" customHeight="1" spans="1:6">
      <c r="A109" s="43" t="s">
        <v>165</v>
      </c>
      <c r="B109" s="42">
        <f t="shared" si="30"/>
        <v>0</v>
      </c>
      <c r="C109" s="42">
        <f t="shared" si="31"/>
        <v>0</v>
      </c>
      <c r="D109" s="42"/>
      <c r="E109" s="42"/>
      <c r="F109" s="42"/>
    </row>
    <row r="110" ht="27" spans="1:6">
      <c r="A110" s="43" t="s">
        <v>166</v>
      </c>
      <c r="B110" s="42">
        <f t="shared" si="30"/>
        <v>0</v>
      </c>
      <c r="C110" s="42">
        <f t="shared" si="31"/>
        <v>0</v>
      </c>
      <c r="D110" s="42"/>
      <c r="E110" s="42"/>
      <c r="F110" s="42"/>
    </row>
    <row r="111" ht="18" customHeight="1" spans="1:6">
      <c r="A111" s="43" t="s">
        <v>167</v>
      </c>
      <c r="B111" s="42">
        <f t="shared" si="30"/>
        <v>0</v>
      </c>
      <c r="C111" s="42">
        <f t="shared" si="31"/>
        <v>0</v>
      </c>
      <c r="D111" s="42"/>
      <c r="E111" s="42"/>
      <c r="F111" s="42"/>
    </row>
    <row r="112" ht="23.25" customHeight="1" spans="1:6">
      <c r="A112" s="45" t="s">
        <v>32</v>
      </c>
      <c r="B112" s="42">
        <f>F112+C112</f>
        <v>1706.6</v>
      </c>
      <c r="C112" s="42">
        <f>D112+E112</f>
        <v>1508.9</v>
      </c>
      <c r="D112" s="42">
        <f t="shared" ref="B112:F112" si="32">D6+D20+D48+D60+D65+D78+D95+D98+D104+D107</f>
        <v>935.31</v>
      </c>
      <c r="E112" s="42">
        <v>573.59</v>
      </c>
      <c r="F112" s="42">
        <f>F6+F20+F48+F60+F65+F78+F95+F98+F104+F107</f>
        <v>197.7</v>
      </c>
    </row>
    <row r="113" spans="1:6">
      <c r="A113" s="46"/>
      <c r="B113" s="46"/>
      <c r="C113" s="46"/>
      <c r="D113" s="46"/>
      <c r="E113" s="46"/>
      <c r="F113" s="46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B30" sqref="B30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168</v>
      </c>
      <c r="B2" s="15"/>
    </row>
    <row r="3" ht="28.5" customHeight="1" spans="2:2">
      <c r="B3" s="27" t="s">
        <v>1</v>
      </c>
    </row>
    <row r="4" ht="26.25" customHeight="1" spans="1:2">
      <c r="A4" s="28" t="s">
        <v>4</v>
      </c>
      <c r="B4" s="28" t="s">
        <v>169</v>
      </c>
    </row>
    <row r="5" ht="24" customHeight="1" spans="1:2">
      <c r="A5" s="29" t="s">
        <v>32</v>
      </c>
      <c r="B5" s="29">
        <f>SUM(B6:B8)</f>
        <v>42.7</v>
      </c>
    </row>
    <row r="6" ht="24" customHeight="1" spans="1:2">
      <c r="A6" s="30" t="s">
        <v>170</v>
      </c>
      <c r="B6" s="29"/>
    </row>
    <row r="7" ht="24" customHeight="1" spans="1:2">
      <c r="A7" s="30" t="s">
        <v>171</v>
      </c>
      <c r="B7" s="29"/>
    </row>
    <row r="8" ht="24" customHeight="1" spans="1:2">
      <c r="A8" s="30" t="s">
        <v>172</v>
      </c>
      <c r="B8" s="29">
        <f>SUM(B9:B10)</f>
        <v>42.7</v>
      </c>
    </row>
    <row r="9" ht="24" customHeight="1" spans="1:2">
      <c r="A9" s="30" t="s">
        <v>173</v>
      </c>
      <c r="B9" s="29">
        <v>42.7</v>
      </c>
    </row>
    <row r="10" ht="24" customHeight="1" spans="1:2">
      <c r="A10" s="30" t="s">
        <v>174</v>
      </c>
      <c r="B10" s="29"/>
    </row>
    <row r="11" ht="30.75" customHeight="1" spans="1:2">
      <c r="A11" s="31" t="s">
        <v>175</v>
      </c>
      <c r="B11" s="31"/>
    </row>
    <row r="12" ht="30.75" customHeight="1" spans="1:2">
      <c r="A12" s="32" t="s">
        <v>176</v>
      </c>
      <c r="B12" s="32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workbookViewId="0">
      <selection activeCell="A14" sqref="A14:F14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177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27</v>
      </c>
      <c r="B4" s="18" t="s">
        <v>28</v>
      </c>
      <c r="C4" s="19" t="s">
        <v>59</v>
      </c>
      <c r="D4" s="20"/>
      <c r="E4" s="21"/>
      <c r="F4" s="17" t="s">
        <v>60</v>
      </c>
    </row>
    <row r="5" ht="23.25" customHeight="1" spans="1:6">
      <c r="A5" s="22"/>
      <c r="B5" s="22"/>
      <c r="C5" s="23" t="s">
        <v>32</v>
      </c>
      <c r="D5" s="23" t="s">
        <v>64</v>
      </c>
      <c r="E5" s="23" t="s">
        <v>65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32</v>
      </c>
      <c r="B13" s="24"/>
      <c r="C13" s="24"/>
      <c r="D13" s="24"/>
      <c r="E13" s="24"/>
      <c r="F13" s="24"/>
    </row>
    <row r="14" spans="1:6">
      <c r="A14" s="26" t="s">
        <v>178</v>
      </c>
      <c r="B14" s="26"/>
      <c r="C14" s="26"/>
      <c r="D14" s="26"/>
      <c r="E14" s="26"/>
      <c r="F14" s="26"/>
    </row>
  </sheetData>
  <mergeCells count="6">
    <mergeCell ref="A2:F2"/>
    <mergeCell ref="C4:E4"/>
    <mergeCell ref="A14:F1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O24" sqref="O24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181</v>
      </c>
      <c r="B4" s="4"/>
      <c r="C4" s="5"/>
      <c r="D4" s="6"/>
      <c r="E4" s="6"/>
      <c r="F4" s="6"/>
      <c r="G4" s="7"/>
      <c r="H4" s="4" t="s">
        <v>182</v>
      </c>
      <c r="I4" s="4"/>
      <c r="J4" s="4"/>
      <c r="K4" s="4"/>
      <c r="L4" s="4"/>
      <c r="M4" s="4"/>
      <c r="N4" s="4"/>
    </row>
    <row r="5" ht="36.75" customHeight="1" spans="1:14">
      <c r="A5" s="4" t="s">
        <v>183</v>
      </c>
      <c r="B5" s="4"/>
      <c r="C5" s="5" t="s">
        <v>184</v>
      </c>
      <c r="D5" s="6"/>
      <c r="E5" s="6"/>
      <c r="F5" s="6"/>
      <c r="G5" s="6"/>
      <c r="H5" s="4" t="s">
        <v>185</v>
      </c>
      <c r="I5" s="4"/>
      <c r="J5" s="4"/>
      <c r="K5" s="4"/>
      <c r="L5" s="5"/>
      <c r="M5" s="6"/>
      <c r="N5" s="7"/>
    </row>
    <row r="6" ht="25.5" customHeight="1" spans="1:14">
      <c r="A6" s="8" t="s">
        <v>186</v>
      </c>
      <c r="B6" s="9"/>
      <c r="C6" s="10" t="s">
        <v>187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188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189</v>
      </c>
      <c r="B8" s="4"/>
      <c r="C8" s="4"/>
      <c r="D8" s="4"/>
      <c r="E8" s="4" t="s">
        <v>190</v>
      </c>
      <c r="F8" s="4"/>
      <c r="G8" s="4"/>
      <c r="H8" s="4"/>
      <c r="I8" s="4"/>
      <c r="J8" s="4"/>
      <c r="K8" s="4"/>
      <c r="L8" s="4"/>
      <c r="M8" s="4"/>
      <c r="N8" s="14" t="s">
        <v>191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192</v>
      </c>
      <c r="B10" s="13"/>
      <c r="C10" s="13"/>
      <c r="D10" s="13"/>
      <c r="E10" s="4" t="s">
        <v>193</v>
      </c>
      <c r="F10" s="4"/>
      <c r="G10" s="4" t="s">
        <v>194</v>
      </c>
      <c r="H10" s="4"/>
      <c r="I10" s="4"/>
      <c r="J10" s="4"/>
      <c r="K10" s="4" t="s">
        <v>195</v>
      </c>
      <c r="L10" s="4"/>
      <c r="M10" s="4"/>
      <c r="N10" s="4" t="s">
        <v>196</v>
      </c>
    </row>
    <row r="11" ht="21" customHeight="1" spans="1:14">
      <c r="A11" s="13"/>
      <c r="B11" s="13"/>
      <c r="C11" s="13"/>
      <c r="D11" s="13"/>
      <c r="E11" s="4" t="s">
        <v>197</v>
      </c>
      <c r="F11" s="4"/>
      <c r="G11" s="4" t="s">
        <v>198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199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200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201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202</v>
      </c>
      <c r="F19" s="4"/>
      <c r="G19" s="4" t="s">
        <v>203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204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205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206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207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青ོ柠</cp:lastModifiedBy>
  <dcterms:created xsi:type="dcterms:W3CDTF">2020-05-19T15:37:00Z</dcterms:created>
  <dcterms:modified xsi:type="dcterms:W3CDTF">2020-05-21T14:48:34Z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